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1"/>
  </bookViews>
  <sheets>
    <sheet name="ТАБ.2" sheetId="7" r:id="rId1"/>
    <sheet name="ТАБ,1" sheetId="8" r:id="rId2"/>
  </sheets>
  <calcPr calcId="124519"/>
</workbook>
</file>

<file path=xl/calcChain.xml><?xml version="1.0" encoding="utf-8"?>
<calcChain xmlns="http://schemas.openxmlformats.org/spreadsheetml/2006/main">
  <c r="F688" i="7"/>
  <c r="F689"/>
  <c r="F694"/>
  <c r="F695"/>
  <c r="F604"/>
  <c r="E560"/>
  <c r="E381"/>
  <c r="F380"/>
  <c r="F381"/>
  <c r="E383"/>
  <c r="F212" l="1"/>
  <c r="F221"/>
  <c r="F220"/>
  <c r="F109" l="1"/>
  <c r="F110"/>
  <c r="F101" s="1"/>
  <c r="F54"/>
  <c r="F99"/>
  <c r="E8"/>
  <c r="E38"/>
  <c r="E18"/>
  <c r="E13"/>
  <c r="E562"/>
  <c r="E572"/>
  <c r="E571"/>
  <c r="E570"/>
  <c r="E597"/>
  <c r="E450"/>
  <c r="E162"/>
  <c r="E167"/>
  <c r="E170"/>
  <c r="E168"/>
  <c r="E51"/>
  <c r="E195"/>
  <c r="E192"/>
  <c r="E106"/>
  <c r="E104"/>
  <c r="E49"/>
  <c r="E109"/>
  <c r="E54"/>
  <c r="E695"/>
  <c r="E694"/>
  <c r="F708"/>
  <c r="E708"/>
  <c r="F705"/>
  <c r="E705"/>
  <c r="F451"/>
  <c r="E451"/>
  <c r="F402"/>
  <c r="F403"/>
  <c r="E403"/>
  <c r="E402"/>
  <c r="F424"/>
  <c r="E424"/>
  <c r="F421"/>
  <c r="E421"/>
  <c r="F418"/>
  <c r="E418"/>
  <c r="F353"/>
  <c r="E353"/>
  <c r="F203"/>
  <c r="F205"/>
  <c r="E205"/>
  <c r="E203"/>
  <c r="F193"/>
  <c r="F194"/>
  <c r="F195"/>
  <c r="E193"/>
  <c r="F334"/>
  <c r="E334"/>
  <c r="F333"/>
  <c r="E333"/>
  <c r="F332"/>
  <c r="E332"/>
  <c r="F331"/>
  <c r="F330" s="1"/>
  <c r="E331"/>
  <c r="E330" s="1"/>
  <c r="F323"/>
  <c r="F324"/>
  <c r="F325"/>
  <c r="E324"/>
  <c r="E323"/>
  <c r="E325"/>
  <c r="F326"/>
  <c r="E326"/>
  <c r="E322"/>
  <c r="F299"/>
  <c r="F300"/>
  <c r="E299"/>
  <c r="E300"/>
  <c r="F304"/>
  <c r="E304"/>
  <c r="F301"/>
  <c r="E301"/>
  <c r="F56" l="1"/>
  <c r="E46"/>
  <c r="E43" s="1"/>
  <c r="F322"/>
  <c r="E298"/>
  <c r="F298"/>
  <c r="E110"/>
  <c r="F129"/>
  <c r="E129"/>
  <c r="F124"/>
  <c r="E124"/>
  <c r="F40" i="8"/>
  <c r="F31"/>
  <c r="F22" l="1"/>
  <c r="F69"/>
  <c r="F43"/>
  <c r="F42"/>
  <c r="F28"/>
  <c r="F27"/>
  <c r="F24"/>
  <c r="F21"/>
  <c r="F13"/>
  <c r="F12"/>
  <c r="F711" i="7"/>
  <c r="E711"/>
  <c r="F702"/>
  <c r="E702"/>
  <c r="F699"/>
  <c r="E699"/>
  <c r="F698"/>
  <c r="E698"/>
  <c r="F697"/>
  <c r="E697"/>
  <c r="E696"/>
  <c r="E693"/>
  <c r="F692"/>
  <c r="E692"/>
  <c r="F691"/>
  <c r="E691"/>
  <c r="E690" s="1"/>
  <c r="F684"/>
  <c r="E684"/>
  <c r="F681"/>
  <c r="E681"/>
  <c r="F680"/>
  <c r="E680"/>
  <c r="F679"/>
  <c r="F678" s="1"/>
  <c r="E678" s="1"/>
  <c r="E679"/>
  <c r="F675"/>
  <c r="E675"/>
  <c r="F672"/>
  <c r="E672"/>
  <c r="F671"/>
  <c r="E671"/>
  <c r="F670"/>
  <c r="F669" s="1"/>
  <c r="E670"/>
  <c r="F666"/>
  <c r="E666"/>
  <c r="F663"/>
  <c r="E663"/>
  <c r="F662"/>
  <c r="E662"/>
  <c r="F661"/>
  <c r="E661"/>
  <c r="F659"/>
  <c r="E659"/>
  <c r="F658"/>
  <c r="F657" s="1"/>
  <c r="E658"/>
  <c r="E657" s="1"/>
  <c r="F656"/>
  <c r="F563" s="1"/>
  <c r="E656"/>
  <c r="F655"/>
  <c r="E655"/>
  <c r="F648"/>
  <c r="E648"/>
  <c r="F645"/>
  <c r="E645"/>
  <c r="F642"/>
  <c r="E642"/>
  <c r="F639"/>
  <c r="E639"/>
  <c r="F638"/>
  <c r="E638"/>
  <c r="F637"/>
  <c r="E637"/>
  <c r="E636"/>
  <c r="F633"/>
  <c r="E633"/>
  <c r="F630"/>
  <c r="E630"/>
  <c r="F627"/>
  <c r="E627"/>
  <c r="F626"/>
  <c r="E626"/>
  <c r="E624" s="1"/>
  <c r="F625"/>
  <c r="F624" s="1"/>
  <c r="E625"/>
  <c r="F621"/>
  <c r="E621"/>
  <c r="F618"/>
  <c r="E618"/>
  <c r="F615"/>
  <c r="E615"/>
  <c r="F614"/>
  <c r="E614"/>
  <c r="F613"/>
  <c r="E613"/>
  <c r="E612" s="1"/>
  <c r="F609"/>
  <c r="E609"/>
  <c r="F606"/>
  <c r="E606"/>
  <c r="F603"/>
  <c r="E603"/>
  <c r="F602"/>
  <c r="E602"/>
  <c r="E601"/>
  <c r="E600" s="1"/>
  <c r="F599"/>
  <c r="E599"/>
  <c r="F598"/>
  <c r="E598"/>
  <c r="F596"/>
  <c r="E596"/>
  <c r="F595"/>
  <c r="F568" s="1"/>
  <c r="E595"/>
  <c r="F593"/>
  <c r="F592"/>
  <c r="E592"/>
  <c r="E565" s="1"/>
  <c r="F590"/>
  <c r="E590"/>
  <c r="E587" s="1"/>
  <c r="F589"/>
  <c r="E589"/>
  <c r="F582"/>
  <c r="E582"/>
  <c r="F579"/>
  <c r="E579"/>
  <c r="F576"/>
  <c r="E576"/>
  <c r="F575"/>
  <c r="E575"/>
  <c r="F574"/>
  <c r="F573" s="1"/>
  <c r="E574"/>
  <c r="E563"/>
  <c r="F696" l="1"/>
  <c r="F588"/>
  <c r="F591"/>
  <c r="F594"/>
  <c r="F612"/>
  <c r="E654"/>
  <c r="E653"/>
  <c r="F690"/>
  <c r="F693"/>
  <c r="E688"/>
  <c r="E568"/>
  <c r="F654"/>
  <c r="F653"/>
  <c r="F569"/>
  <c r="E569" s="1"/>
  <c r="E567" s="1"/>
  <c r="F565" s="1"/>
  <c r="F564" s="1"/>
  <c r="E564" s="1"/>
  <c r="E573"/>
  <c r="F572" s="1"/>
  <c r="F571" s="1"/>
  <c r="F570" s="1"/>
  <c r="E588"/>
  <c r="E594"/>
  <c r="F660"/>
  <c r="E660" s="1"/>
  <c r="E669"/>
  <c r="F567"/>
  <c r="E561"/>
  <c r="F587"/>
  <c r="F597"/>
  <c r="E689"/>
  <c r="E591"/>
  <c r="F586"/>
  <c r="F601"/>
  <c r="F600" s="1"/>
  <c r="F652"/>
  <c r="F562"/>
  <c r="F561" s="1"/>
  <c r="E586"/>
  <c r="F636"/>
  <c r="E652"/>
  <c r="F651" s="1"/>
  <c r="E651" s="1"/>
  <c r="F554"/>
  <c r="E554"/>
  <c r="F551"/>
  <c r="E551"/>
  <c r="F548"/>
  <c r="E548"/>
  <c r="F545"/>
  <c r="E545"/>
  <c r="F542"/>
  <c r="E542"/>
  <c r="F539"/>
  <c r="E539"/>
  <c r="F536"/>
  <c r="E536"/>
  <c r="F533"/>
  <c r="E533"/>
  <c r="F530"/>
  <c r="E530"/>
  <c r="F527"/>
  <c r="E527"/>
  <c r="F524"/>
  <c r="E524"/>
  <c r="F522"/>
  <c r="F518"/>
  <c r="E518"/>
  <c r="F515"/>
  <c r="F507" s="1"/>
  <c r="E515"/>
  <c r="E507" s="1"/>
  <c r="F513"/>
  <c r="E513"/>
  <c r="F511"/>
  <c r="F503" s="1"/>
  <c r="E511"/>
  <c r="F510"/>
  <c r="E510"/>
  <c r="F509"/>
  <c r="E509"/>
  <c r="E687" l="1"/>
  <c r="E512"/>
  <c r="F512"/>
  <c r="F560"/>
  <c r="E559"/>
  <c r="F508"/>
  <c r="F559"/>
  <c r="F558" s="1"/>
  <c r="F687"/>
  <c r="E508"/>
  <c r="F585"/>
  <c r="E585" s="1"/>
  <c r="F505"/>
  <c r="E503"/>
  <c r="F502"/>
  <c r="E502" s="1"/>
  <c r="E498" s="1"/>
  <c r="F497" s="1"/>
  <c r="F501"/>
  <c r="E501" s="1"/>
  <c r="E16" s="1"/>
  <c r="E499"/>
  <c r="E558" l="1"/>
  <c r="F498"/>
  <c r="F500"/>
  <c r="E500" s="1"/>
  <c r="F499" s="1"/>
  <c r="E505"/>
  <c r="E504" s="1"/>
  <c r="F504"/>
  <c r="F493"/>
  <c r="E493"/>
  <c r="F491"/>
  <c r="E491"/>
  <c r="F490"/>
  <c r="E490"/>
  <c r="E487" s="1"/>
  <c r="F486" s="1"/>
  <c r="E486" s="1"/>
  <c r="F489"/>
  <c r="E489"/>
  <c r="F488"/>
  <c r="E488"/>
  <c r="F452"/>
  <c r="E452"/>
  <c r="F449"/>
  <c r="E449"/>
  <c r="E39" s="1"/>
  <c r="F448"/>
  <c r="E448"/>
  <c r="F447" l="1"/>
  <c r="F446"/>
  <c r="F496"/>
  <c r="F485"/>
  <c r="E485" s="1"/>
  <c r="E445"/>
  <c r="E447"/>
  <c r="F450"/>
  <c r="E446"/>
  <c r="F487"/>
  <c r="E497"/>
  <c r="E496" s="1"/>
  <c r="F431"/>
  <c r="F175" s="1"/>
  <c r="E431"/>
  <c r="E428" s="1"/>
  <c r="E427" s="1"/>
  <c r="F415"/>
  <c r="E415"/>
  <c r="F412"/>
  <c r="E412"/>
  <c r="F405"/>
  <c r="E405"/>
  <c r="F401"/>
  <c r="E399"/>
  <c r="F400"/>
  <c r="E400"/>
  <c r="F386"/>
  <c r="E386"/>
  <c r="F384"/>
  <c r="E384"/>
  <c r="E382"/>
  <c r="E380"/>
  <c r="F356"/>
  <c r="E356"/>
  <c r="E355" s="1"/>
  <c r="F355"/>
  <c r="F352"/>
  <c r="E352"/>
  <c r="F351"/>
  <c r="E351"/>
  <c r="F339"/>
  <c r="E339"/>
  <c r="F319"/>
  <c r="E319"/>
  <c r="F315"/>
  <c r="E315"/>
  <c r="F311"/>
  <c r="E311"/>
  <c r="F310"/>
  <c r="E310"/>
  <c r="F309"/>
  <c r="E309"/>
  <c r="F308"/>
  <c r="E308"/>
  <c r="F295"/>
  <c r="E295"/>
  <c r="F292"/>
  <c r="E292"/>
  <c r="F289"/>
  <c r="E289"/>
  <c r="F288"/>
  <c r="E288"/>
  <c r="E287"/>
  <c r="F283"/>
  <c r="E283"/>
  <c r="F280"/>
  <c r="E280"/>
  <c r="F279"/>
  <c r="E279"/>
  <c r="E277" s="1"/>
  <c r="E278"/>
  <c r="F274"/>
  <c r="E274"/>
  <c r="F271"/>
  <c r="E271"/>
  <c r="F270"/>
  <c r="E270"/>
  <c r="F269"/>
  <c r="E269"/>
  <c r="F265"/>
  <c r="E265"/>
  <c r="F262"/>
  <c r="E262"/>
  <c r="F259"/>
  <c r="E259"/>
  <c r="F258"/>
  <c r="E258"/>
  <c r="F257"/>
  <c r="E257"/>
  <c r="F253"/>
  <c r="E253"/>
  <c r="F250"/>
  <c r="E250"/>
  <c r="F249"/>
  <c r="E249"/>
  <c r="F248"/>
  <c r="F247" s="1"/>
  <c r="E248"/>
  <c r="F244"/>
  <c r="E244"/>
  <c r="F241"/>
  <c r="E241"/>
  <c r="F240"/>
  <c r="E240"/>
  <c r="F239"/>
  <c r="F238" s="1"/>
  <c r="E239"/>
  <c r="F235"/>
  <c r="F232"/>
  <c r="E232"/>
  <c r="F231"/>
  <c r="E231"/>
  <c r="F230"/>
  <c r="E230"/>
  <c r="E229" s="1"/>
  <c r="F226"/>
  <c r="E226"/>
  <c r="F222"/>
  <c r="E222"/>
  <c r="F219"/>
  <c r="E219"/>
  <c r="F218"/>
  <c r="E218"/>
  <c r="F217"/>
  <c r="E217"/>
  <c r="F213"/>
  <c r="E213"/>
  <c r="E210"/>
  <c r="F209"/>
  <c r="E209"/>
  <c r="E208"/>
  <c r="F200"/>
  <c r="E200"/>
  <c r="F199"/>
  <c r="F184" s="1"/>
  <c r="E199"/>
  <c r="E184" s="1"/>
  <c r="F198"/>
  <c r="F197" s="1"/>
  <c r="E198"/>
  <c r="E194"/>
  <c r="E179" s="1"/>
  <c r="F191"/>
  <c r="E191"/>
  <c r="F183"/>
  <c r="F180"/>
  <c r="F179"/>
  <c r="E175"/>
  <c r="F169"/>
  <c r="F166"/>
  <c r="E166"/>
  <c r="F307" l="1"/>
  <c r="E163"/>
  <c r="E14"/>
  <c r="E9" s="1"/>
  <c r="E444"/>
  <c r="E197"/>
  <c r="E185"/>
  <c r="F338"/>
  <c r="E378"/>
  <c r="E268"/>
  <c r="F382"/>
  <c r="F185"/>
  <c r="F182" s="1"/>
  <c r="E379"/>
  <c r="F378" s="1"/>
  <c r="F229"/>
  <c r="F216"/>
  <c r="E180"/>
  <c r="E189"/>
  <c r="F188" s="1"/>
  <c r="E401"/>
  <c r="E165"/>
  <c r="F192"/>
  <c r="E238"/>
  <c r="E247"/>
  <c r="E256"/>
  <c r="F350"/>
  <c r="F404"/>
  <c r="E404" s="1"/>
  <c r="F445"/>
  <c r="F444" s="1"/>
  <c r="E169"/>
  <c r="F168" s="1"/>
  <c r="F189"/>
  <c r="F225"/>
  <c r="E225" s="1"/>
  <c r="F256"/>
  <c r="F268"/>
  <c r="F287"/>
  <c r="F286" s="1"/>
  <c r="F379"/>
  <c r="E307"/>
  <c r="E183"/>
  <c r="E182" s="1"/>
  <c r="F208"/>
  <c r="F207" s="1"/>
  <c r="F210"/>
  <c r="F377"/>
  <c r="F174"/>
  <c r="F178"/>
  <c r="E207"/>
  <c r="F278"/>
  <c r="F277" s="1"/>
  <c r="E350"/>
  <c r="E377"/>
  <c r="F385"/>
  <c r="E286"/>
  <c r="E385"/>
  <c r="F399"/>
  <c r="F398" s="1"/>
  <c r="E398" s="1"/>
  <c r="F428"/>
  <c r="F427" s="1"/>
  <c r="F170"/>
  <c r="F190"/>
  <c r="E216"/>
  <c r="E188"/>
  <c r="E190"/>
  <c r="F376" l="1"/>
  <c r="E376" s="1"/>
  <c r="E338"/>
  <c r="E204" s="1"/>
  <c r="E202" s="1"/>
  <c r="F204"/>
  <c r="F202" s="1"/>
  <c r="F349"/>
  <c r="E349" s="1"/>
  <c r="F167"/>
  <c r="F187"/>
  <c r="E178"/>
  <c r="E177" s="1"/>
  <c r="F177"/>
  <c r="E174"/>
  <c r="F172"/>
  <c r="F165"/>
  <c r="E187"/>
  <c r="F164"/>
  <c r="E164"/>
  <c r="E172" l="1"/>
  <c r="F163"/>
  <c r="F157"/>
  <c r="E157"/>
  <c r="F152"/>
  <c r="E152"/>
  <c r="F147"/>
  <c r="E147"/>
  <c r="F142"/>
  <c r="E142"/>
  <c r="E141"/>
  <c r="F140"/>
  <c r="E140"/>
  <c r="F139"/>
  <c r="F55" s="1"/>
  <c r="E139"/>
  <c r="F138"/>
  <c r="E138"/>
  <c r="F132"/>
  <c r="E132"/>
  <c r="F119"/>
  <c r="E119"/>
  <c r="F116"/>
  <c r="E116"/>
  <c r="F111"/>
  <c r="E111"/>
  <c r="F41"/>
  <c r="E108"/>
  <c r="F106"/>
  <c r="E101"/>
  <c r="F104"/>
  <c r="F93"/>
  <c r="E93"/>
  <c r="F88"/>
  <c r="E88"/>
  <c r="F83"/>
  <c r="E83"/>
  <c r="F80"/>
  <c r="E80"/>
  <c r="E70" s="1"/>
  <c r="F79"/>
  <c r="E79"/>
  <c r="E69" s="1"/>
  <c r="F73"/>
  <c r="E73"/>
  <c r="F72"/>
  <c r="F52" s="1"/>
  <c r="E72"/>
  <c r="E52" s="1"/>
  <c r="F71"/>
  <c r="E71"/>
  <c r="F63"/>
  <c r="E63"/>
  <c r="F58"/>
  <c r="E58"/>
  <c r="F57"/>
  <c r="E57"/>
  <c r="E56"/>
  <c r="E41" s="1"/>
  <c r="F50"/>
  <c r="F34"/>
  <c r="E34"/>
  <c r="F29"/>
  <c r="E29"/>
  <c r="F26"/>
  <c r="E26" s="1"/>
  <c r="F24"/>
  <c r="E24" s="1"/>
  <c r="F103" l="1"/>
  <c r="F78"/>
  <c r="E78" s="1"/>
  <c r="F45"/>
  <c r="F108"/>
  <c r="E99"/>
  <c r="E98" s="1"/>
  <c r="E137"/>
  <c r="E47"/>
  <c r="E103"/>
  <c r="F137"/>
  <c r="E50"/>
  <c r="E55"/>
  <c r="E53" s="1"/>
  <c r="F162"/>
  <c r="E68"/>
  <c r="F23"/>
  <c r="E23"/>
  <c r="F36"/>
  <c r="E36" s="1"/>
  <c r="E33" s="1"/>
  <c r="F31" s="1"/>
  <c r="E31" s="1"/>
  <c r="F30" s="1"/>
  <c r="E30" s="1"/>
  <c r="E28" s="1"/>
  <c r="E44"/>
  <c r="F51"/>
  <c r="F46" s="1"/>
  <c r="F68"/>
  <c r="F21"/>
  <c r="E21"/>
  <c r="F19"/>
  <c r="E19"/>
  <c r="F15"/>
  <c r="E15" s="1"/>
  <c r="F98" l="1"/>
  <c r="F33"/>
  <c r="F18"/>
  <c r="E48"/>
  <c r="F47" s="1"/>
  <c r="F39"/>
  <c r="F38" s="1"/>
  <c r="F53"/>
  <c r="F49"/>
  <c r="F44" s="1"/>
  <c r="F43" s="1"/>
  <c r="E45"/>
  <c r="F28"/>
  <c r="F16"/>
  <c r="F48" l="1"/>
  <c r="F14"/>
  <c r="F13" s="1"/>
  <c r="F11"/>
  <c r="E11"/>
  <c r="F10"/>
  <c r="E10"/>
  <c r="F9" l="1"/>
  <c r="F8" s="1"/>
</calcChain>
</file>

<file path=xl/sharedStrings.xml><?xml version="1.0" encoding="utf-8"?>
<sst xmlns="http://schemas.openxmlformats.org/spreadsheetml/2006/main" count="1588" uniqueCount="315">
  <si>
    <t>Х</t>
  </si>
  <si>
    <t>Министерство образования Иркутской области; Управление образования администрации Киренского муниципального района.</t>
  </si>
  <si>
    <t>количество ОО</t>
  </si>
  <si>
    <t>Министерство образования Иркутской области учредитель - Администрация Киренского муниципального района;  Управление образования администрации Киренского муниципального района; Дошкольные образовательные организации Киренского района</t>
  </si>
  <si>
    <t>Управление образования администрации Киренского муниципального района.</t>
  </si>
  <si>
    <t>количество конкурсов</t>
  </si>
  <si>
    <t>Управление образования администрации Киренского муниципального района</t>
  </si>
  <si>
    <t xml:space="preserve">Управление образования администрации Киренского муниципального района во взаимодействии с ОО </t>
  </si>
  <si>
    <t>Управление образования администрации Киренского муниципального района во взаимодействии с ОО</t>
  </si>
  <si>
    <t>количество автобусов</t>
  </si>
  <si>
    <t xml:space="preserve">Управление образования администрации Киренского муниципального  района </t>
  </si>
  <si>
    <t>МКУ «Центр развития образования»</t>
  </si>
  <si>
    <t>осуществление мероприятия (1-да, 0-нет)</t>
  </si>
  <si>
    <t>Управление образования администрации Киренского муниципального района Руководители ОО</t>
  </si>
  <si>
    <t>Подпрограмма № 7  «Обеспечение реализации муниципальной программы и прочие мероприятия в области образования»</t>
  </si>
  <si>
    <t>Согласованно:</t>
  </si>
  <si>
    <t>Исполнитель     Поляченко М.Г. 4-32-07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</si>
  <si>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</si>
  <si>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</si>
  <si>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Обоснования причин отклонения  (при наличии)</t>
  </si>
  <si>
    <t>ОБ</t>
  </si>
  <si>
    <t>количество чел.</t>
  </si>
  <si>
    <t>МБ</t>
  </si>
  <si>
    <t xml:space="preserve">Начальник отдела БПиФ                                             </t>
  </si>
  <si>
    <t>год</t>
  </si>
  <si>
    <t>Поляченко М.Г.</t>
  </si>
  <si>
    <t>Таблица 2</t>
  </si>
  <si>
    <t>отсутствие финансирования</t>
  </si>
  <si>
    <t>Проведение ремонтных работ канализации, системы водоснабжения школьных столовых и пищеблоков</t>
  </si>
  <si>
    <t xml:space="preserve">Организация горячего питания учащихся за счет местного бюджета (бюджет +родительская плата) </t>
  </si>
  <si>
    <t>Разработка рецептуры готовых изделий в соответствии с федеральными стандартами</t>
  </si>
  <si>
    <t>Организация повышения квалификации кадрового состава школьных столовых</t>
  </si>
  <si>
    <t xml:space="preserve">Участие в региональном этапе Всероссийской олимпиады школьников </t>
  </si>
  <si>
    <t>Участие в губернаторском бале выпускников награжденных золотой медалью «за особые успехи в учении»</t>
  </si>
  <si>
    <t>Организация и проведение районной научно – практической конференции  школьников</t>
  </si>
  <si>
    <t>Участие в работе областного детского парламента</t>
  </si>
  <si>
    <t>Организация и проведение муниципального конкурса «Лучший ученик года»</t>
  </si>
  <si>
    <t>Участие в областном конкурсе «Лучший ученик года»</t>
  </si>
  <si>
    <t xml:space="preserve">Слет победителей районных олимпиад </t>
  </si>
  <si>
    <t xml:space="preserve">Участие в региональном конкурсе «Безопасное колесо» </t>
  </si>
  <si>
    <t>количество участников</t>
  </si>
  <si>
    <t>Основное мероприятие 3.2.Обеспечение кортом МАОУ ДОД ДЮЦ «Гармония»</t>
  </si>
  <si>
    <t>Основное мероприятие 3.3.Текущий ремонт здания, закрепленного за МАОУ ДОД ДЮЦ «Гармония» на праве оперативного управления</t>
  </si>
  <si>
    <t>Основное мероприятие 3.4.Укрепление материально-технической базы учреждения</t>
  </si>
  <si>
    <t>Основное мероприятие 3.5.Проведение районных массовых мероприятий с детьми</t>
  </si>
  <si>
    <t>Основное мероприятие 3.6. Организация участия учащихся  и преподавателей в разного уровня олимпиадах, конференциях, фестивалях, соревнованиях, конкурсах, выставках акциях и других мероприятиях по направлениям дополнительного образования</t>
  </si>
  <si>
    <t>Основное мероприятие 3.7.Организация обучения преподавателей на курсах повышения  квалификации</t>
  </si>
  <si>
    <t>Основное мероприятие 3.8.Организация летнего отдыха и занятости детей</t>
  </si>
  <si>
    <t>Основное мероприятие 3.9.Текущий ремонт котельной</t>
  </si>
  <si>
    <t>Наименование программы, подпрограммы, ведомственной целевой программы, основного мероприятия, мероприятия</t>
  </si>
  <si>
    <t>Ответственный исполнитель, соисполнители, участники, исполнители мероприятий</t>
  </si>
  <si>
    <t>Источники финансирования</t>
  </si>
  <si>
    <t>всего, в том числе;</t>
  </si>
  <si>
    <t>всего</t>
  </si>
  <si>
    <t>Средства, планируемые к привлечению из областного бюджета (ОБ)</t>
  </si>
  <si>
    <t>Средства, планируемые к привлечению из федерального бюджета (ФБ)</t>
  </si>
  <si>
    <t>Средства, планируемые к привлечению из местного бюджета (МБ)</t>
  </si>
  <si>
    <t>Иные источники (ИИ)</t>
  </si>
  <si>
    <t>всего:</t>
  </si>
  <si>
    <t>МАОУ ДОД ДЮЦ "Гармония"</t>
  </si>
  <si>
    <t>МКОУ ДО ДШИ им. А.В. Кузакова г.Киренска</t>
  </si>
  <si>
    <t>МКОУ СОШ №1 г.Киренска</t>
  </si>
  <si>
    <t>МКУ "Центр развития образования"</t>
  </si>
  <si>
    <t>Подпрограмма №1 "Повышение эффективности систем дошкольного образования Киренского района</t>
  </si>
  <si>
    <t>всего, в том числе:</t>
  </si>
  <si>
    <t xml:space="preserve">Основное мероприятие 1.1 Открытие дополнительной группы на базе МКДОУ «Детский сад №1 г. Киренска» в ходе реконструкции </t>
  </si>
  <si>
    <t>Управление образования администрации Киренского муниципального района; Руководитель МКДОУ «Детский сад №1 г. Киренска»</t>
  </si>
  <si>
    <t>ФБ</t>
  </si>
  <si>
    <t>ИИ</t>
  </si>
  <si>
    <t xml:space="preserve">Основное мероприятие 1. 2  Реализация программы «Электронная очередь» </t>
  </si>
  <si>
    <t>Основное мероприятие 1.3 Закупка оборудования и мягкого инвентаря в дошкольные образовательные организации Киренского района.</t>
  </si>
  <si>
    <t>Администрация Киренского муниципального района;  Управление образования администрации Киренского муниципального района; Дошкольные образовательные организации Киренского района</t>
  </si>
  <si>
    <r>
      <t xml:space="preserve">1.3.1 </t>
    </r>
    <r>
      <rPr>
        <i/>
        <sz val="10"/>
        <color theme="1"/>
        <rFont val="Times New Roman"/>
        <family val="1"/>
        <charset val="204"/>
      </rPr>
      <t>Замена технологического оборудования на кухне: (</t>
    </r>
    <r>
      <rPr>
        <sz val="10"/>
        <color theme="1"/>
        <rFont val="Times New Roman"/>
        <family val="1"/>
        <charset val="204"/>
      </rPr>
      <t>приобретение печей; приобретение жарочных шкафов; приобретение холодильного оборудования; приобретение кухонной посуды и столовых наборов)</t>
    </r>
  </si>
  <si>
    <r>
      <t xml:space="preserve">1.3.2. </t>
    </r>
    <r>
      <rPr>
        <i/>
        <sz val="10"/>
        <color theme="1"/>
        <rFont val="Times New Roman"/>
        <family val="1"/>
        <charset val="204"/>
      </rPr>
      <t>Приобретение технологического оборудования во все дошкольные образовательные организации  района.</t>
    </r>
  </si>
  <si>
    <r>
      <t xml:space="preserve">1.3.3.  </t>
    </r>
    <r>
      <rPr>
        <i/>
        <sz val="10"/>
        <color theme="1"/>
        <rFont val="Times New Roman"/>
        <family val="1"/>
        <charset val="204"/>
      </rPr>
      <t>Оборудование медицинских кабинетов согласно новым требованиям САН ПИН</t>
    </r>
  </si>
  <si>
    <r>
      <t xml:space="preserve">1.3.4. </t>
    </r>
    <r>
      <rPr>
        <i/>
        <sz val="10"/>
        <color theme="1"/>
        <rFont val="Times New Roman"/>
        <family val="1"/>
        <charset val="204"/>
      </rPr>
      <t>Приобретение мягкого инвентаря во все дошкольные образовательные организации района</t>
    </r>
  </si>
  <si>
    <t xml:space="preserve">Основное мероприятие 1.4 Текущий ремонт МКДОУ района  (ремонт систем водоснабжения, канализации, электропроводки,  кровли, полов,  ремонт рам и остекление, ремонт окон и оконных блоков, дверных проемов, установка ограждений, благоустройство территории,  смена дверей), </t>
  </si>
  <si>
    <t>Управление образования администрации Киренского муниципального района; руководители дошкольных образовательных организаций Киренского района</t>
  </si>
  <si>
    <t>Основное мероприятие 1.5.  Реализация основной образовательной программы по дошкольному образованию в рамках ФГОС (8612300000)</t>
  </si>
  <si>
    <r>
      <t xml:space="preserve">1.5.1. </t>
    </r>
    <r>
      <rPr>
        <i/>
        <sz val="10"/>
        <color theme="1"/>
        <rFont val="Times New Roman"/>
        <family val="1"/>
        <charset val="204"/>
      </rPr>
      <t>Расходы на содержание МКДОУ  района</t>
    </r>
  </si>
  <si>
    <t>1.5.2. Методическое обеспечение воспитательно-образовательного процесса  во всех МКДОУ  района в рамках ФГОС</t>
  </si>
  <si>
    <t>Основное мероприятие  1.6.       Курсовая переподготовка педагогических коллективов всех дошкольных образовательных организаций   района</t>
  </si>
  <si>
    <t>Основное мероприятие 1.7. Обеспечение противопожарной безопасности во всех МКДОУ района.</t>
  </si>
  <si>
    <t>Управление образования администрации Киренского муниципального района; руководители дошкольных образовательных организаций</t>
  </si>
  <si>
    <r>
      <t xml:space="preserve">1.7.1. </t>
    </r>
    <r>
      <rPr>
        <i/>
        <sz val="10"/>
        <color theme="1"/>
        <rFont val="Times New Roman"/>
        <family val="1"/>
        <charset val="204"/>
      </rPr>
      <t>Заправка, замена огнетушителей, ремонт системы АПС, ремонт и замена дымоуловителей)</t>
    </r>
  </si>
  <si>
    <t>1.7.2 Установка и обслуживание тревожной кнопки</t>
  </si>
  <si>
    <t>Основное мероприятие  1.8. Организация  конкурсных   мероприятий - Воспитатель года- Оформление и благоустройство прогулочных участков- конкурсы профессионального мастерства</t>
  </si>
  <si>
    <t>Основное мероприятие 1.9.Установка видеонаблюдения во всех дошкольных образовательных организациях</t>
  </si>
  <si>
    <t>Управление образования администрации Киренского муниципального района. руководители дошкольных образовательных организаций</t>
  </si>
  <si>
    <t>Подпрограмма 2 Повышение эффективности образовательных систем, обеспечивающих современное качество общего образования  Киренского района»</t>
  </si>
  <si>
    <t>Всего, в том числе:</t>
  </si>
  <si>
    <t>МКОУ СОШ №1 г. Киренска (соисполнитель)</t>
  </si>
  <si>
    <t>Основное мероприятие 2.1.Обеспечение  деятельности общеобразовательных учреждений Киренского района</t>
  </si>
  <si>
    <t xml:space="preserve">Управление образования администрации Киренского муниципального района во взаимодействии с образовательными организациями  </t>
  </si>
  <si>
    <t>МКОУ СОШ №1 г Киренска (соисполнитель)</t>
  </si>
  <si>
    <t xml:space="preserve">2.1.1 Заработная плата </t>
  </si>
  <si>
    <t>2.1.2 Начисления на выплаты по оплате труда</t>
  </si>
  <si>
    <t>2.1.3 Прочие выплаты  (оплата проезда в отпуск и обратно, суточные)</t>
  </si>
  <si>
    <t xml:space="preserve">2.1.4 Услуги связи </t>
  </si>
  <si>
    <t xml:space="preserve">2.1.5 Транспортные услуги </t>
  </si>
  <si>
    <t xml:space="preserve">2.1.6 Коммунальные услуги </t>
  </si>
  <si>
    <t>2.1.7 Услуги по содержанию имущества</t>
  </si>
  <si>
    <t>2.1.8 Арендная плата за пользование имуществом 224</t>
  </si>
  <si>
    <t xml:space="preserve">2.1.9 Прочие работы, услуги для гос. нужд </t>
  </si>
  <si>
    <t>2.1.10 Прочие расходы</t>
  </si>
  <si>
    <t>2.1.11 Увеличение стоимости материальных запасов</t>
  </si>
  <si>
    <t>Основное мероприятие 2.2 Развитие педагогических кадров</t>
  </si>
  <si>
    <t>2.2.1 Поощрение участников муниципального этапа конкурсного отбора лучших учителей в рамках ПНП   «Образование».</t>
  </si>
  <si>
    <t xml:space="preserve">2.2.2 Поощрение педагогов к профессиональным праздникам. </t>
  </si>
  <si>
    <t>2.2.3 Повышение квалификации педагогических работников</t>
  </si>
  <si>
    <t>2.2.4 Участие в конкурсе и поощрение участников конкурсов профессионального мастерства: «Учитель года».</t>
  </si>
  <si>
    <t>2.2.5 Участие в региональных конкурсах профессионального мастерства: «Учитель года», «Воспитатель года».</t>
  </si>
  <si>
    <t>2.2.6 Участие в областном форуме «Образование Приангарья».</t>
  </si>
  <si>
    <t>2.2.7 Проведение районных семинаров, конференций, конкурсов.</t>
  </si>
  <si>
    <t xml:space="preserve">2.2.8 Организация деятельности медико-педагогической комиссии </t>
  </si>
  <si>
    <t>Основное мероприятие 2.3 Создание безопасных условий пребывания  детей в ОО</t>
  </si>
  <si>
    <t>МКОУ СОШ №1 (соисполнитель)</t>
  </si>
  <si>
    <t xml:space="preserve">2.3.1 Ремонт электропроводки </t>
  </si>
  <si>
    <t>2.3.2 Ремонт и подготовка котельных ОО к отопительному сезону в МКОУ СОШ с Кривошапкино, с.Макарово, Петропавловск, ООШ №9, НШ-ДС №4</t>
  </si>
  <si>
    <t>2.3.3. Ремонт теплотрассы МКОУ СОШ п.Бубновка</t>
  </si>
  <si>
    <t>2.3.4 Ремонт водонапорной башни МКОУ НОШ с.Кривошапкино</t>
  </si>
  <si>
    <t xml:space="preserve">2.3.5 Запчасти и прочие ГСМ </t>
  </si>
  <si>
    <t>2.3.6 Ремонт заваленок СОШ с.Кривая Лука</t>
  </si>
  <si>
    <t>2.3.7 Текущий ремонт здания</t>
  </si>
  <si>
    <t xml:space="preserve">2.3.8 Обеспечение первичными средствами пожаротушения </t>
  </si>
  <si>
    <t>2.3.11 Установка системы видеонаблюдения</t>
  </si>
  <si>
    <t xml:space="preserve">2.3.12 Создание в общеобразовательных учреждениях условий для обучения детей с ОВЗ </t>
  </si>
  <si>
    <t>2.3.13 Ремонт МКОУ СОШ п.Алексеевск</t>
  </si>
  <si>
    <t>Основное мероприятие 2.4 Укрепление материально-технической базы</t>
  </si>
  <si>
    <t>2.4.1 Приобретение учебного оборудования. Уч. пособия</t>
  </si>
  <si>
    <t>2.4.4 Приобретение прочих материалов для хозяйственных нужд</t>
  </si>
  <si>
    <t xml:space="preserve">ВЦП 1.1 «Совершенствование школьного питания» </t>
  </si>
  <si>
    <t>Управление образования администрации Киренского муниципального района во взаимодействии с ОО и ТО Роспотребнадзора</t>
  </si>
  <si>
    <t xml:space="preserve">Управление образования администрации Киренского муниципального  </t>
  </si>
  <si>
    <t xml:space="preserve">Приобретение оборудования, посуды для пищеблоков школьных столовых </t>
  </si>
  <si>
    <t>Проведение районного конкурса «Лучшая школьная столовая», «Лучший школьный повар»</t>
  </si>
  <si>
    <t xml:space="preserve">МКОУ СОШ №1 г. Киренска </t>
  </si>
  <si>
    <t>ВЦП 1.1 "Дети Приангарья"</t>
  </si>
  <si>
    <t>Управление образования администрации Киренского муниципального  района</t>
  </si>
  <si>
    <r>
      <t xml:space="preserve">Подпрограмма № 3 «Развитие  </t>
    </r>
    <r>
      <rPr>
        <b/>
        <sz val="10"/>
        <color theme="1"/>
        <rFont val="Times New Roman"/>
        <family val="1"/>
        <charset val="204"/>
      </rPr>
      <t xml:space="preserve">МАОУ ДОД ДЮЦ </t>
    </r>
    <r>
      <rPr>
        <b/>
        <sz val="10"/>
        <color rgb="FF000000"/>
        <rFont val="Times New Roman"/>
        <family val="1"/>
        <charset val="204"/>
      </rPr>
      <t>«Гармония»</t>
    </r>
  </si>
  <si>
    <t>Основное мероприятие 3.1.Реализация программ дополнительного образования детей  МАОУ ДОД ДЮЦ «Гармония»</t>
  </si>
  <si>
    <t>Администрация Киренского муниципального района, отдел по управлению муниципальным имуществом Администрации Киренского  муниципального района</t>
  </si>
  <si>
    <r>
      <t xml:space="preserve">МАОУ ДОД ДЮЦ </t>
    </r>
    <r>
      <rPr>
        <sz val="12"/>
        <color rgb="FF000000"/>
        <rFont val="Times New Roman"/>
        <family val="1"/>
        <charset val="204"/>
      </rPr>
      <t>«Гармония»</t>
    </r>
  </si>
  <si>
    <t>Подпрограмма № 4  «Развитие  МКОУ ДО «Детская школа искусств им. А.В.Кузакова г. Киренска»</t>
  </si>
  <si>
    <t>всего, в т.ч.</t>
  </si>
  <si>
    <t>Ответственный исполнитель МКОУ ДО "ДШИ им. А.В. Кузакова г.Киренска"</t>
  </si>
  <si>
    <t>Ведомственная целевая программа 1.  «Одаренные дети»</t>
  </si>
  <si>
    <t xml:space="preserve">Ответственный исполнитель </t>
  </si>
  <si>
    <t>МКОУ ДО «ДШИ им. А.В.Кузакова г. Киренска»</t>
  </si>
  <si>
    <r>
      <t xml:space="preserve">Подпрограмма 5 </t>
    </r>
    <r>
      <rPr>
        <b/>
        <sz val="10"/>
        <color rgb="FF000000"/>
        <rFont val="Times New Roman"/>
        <family val="1"/>
        <charset val="204"/>
      </rPr>
      <t>«Удовлетворение потребности в строительстве образовательных учреждений в Киренском районе»</t>
    </r>
  </si>
  <si>
    <t>Основные мероприятие 5.1. Реконструкция, капитальный ремонт и строительство ОО</t>
  </si>
  <si>
    <t xml:space="preserve">Руководитель ОО, Управление образования </t>
  </si>
  <si>
    <t>Подпрограмма 6 «Организация и обеспечение отдыха и оздоровления детей Киренского района»</t>
  </si>
  <si>
    <t xml:space="preserve">Управление образования администрации Киренского муниципального района </t>
  </si>
  <si>
    <t>МАОУ ДОД ДЮЦ «Гармония»</t>
  </si>
  <si>
    <t>Основное мероприятие 6.1. Приобретение оборудования для оздоровительных организаций (инвентаря, техники и т.д.)</t>
  </si>
  <si>
    <t>Основное мероприятие                         6.2 Организация отдыха детей</t>
  </si>
  <si>
    <t xml:space="preserve">6.2.1.  Оздоровление детей в лагерях дневного пребывания </t>
  </si>
  <si>
    <t xml:space="preserve">6.2.2. Оздоровление детей в лагерях круглосуточного пребывания </t>
  </si>
  <si>
    <t>6.2.3. Организация  работы производственных бригад</t>
  </si>
  <si>
    <t xml:space="preserve">6.2.4. Проведение различных мероприятий, конкурсов, олимпиад, слетов </t>
  </si>
  <si>
    <t>Основное мероприятие              6.3. Создание безопасных условий в оздоровительных организациях</t>
  </si>
  <si>
    <t xml:space="preserve">6.3.1. Проведение дератизации, дезинсекции в лагерях дневного пребывания  </t>
  </si>
  <si>
    <t xml:space="preserve">6.3.2. Проведение противопожарных мероприятий в лагерях дневного пребывания </t>
  </si>
  <si>
    <t>6.3.3. Санитарно-гигиеническое обучение для работников лагерей дневного пребывания</t>
  </si>
  <si>
    <t>Основное мероприятие 7.1. Обеспечение деятельности Управления образования Киренского муниципального района</t>
  </si>
  <si>
    <t>Основное мероприятие 7.2. Обеспечение деятельности МКУ «Центр развития образования»</t>
  </si>
  <si>
    <t>Плановый срок тсполнения мероприятия (месяц, квартал)</t>
  </si>
  <si>
    <t>Профинансированно за отчетный период, тыс.руб.</t>
  </si>
  <si>
    <t>количестов ОО</t>
  </si>
  <si>
    <t>количестов чел.</t>
  </si>
  <si>
    <t>Основное мероприятие 4.1  Реализация дополнительного общеобразовательных программ в области музыкального, изобразительного, хореографического искусства</t>
  </si>
  <si>
    <t>количество детей, чел.</t>
  </si>
  <si>
    <t>ОТЧЕТ ОБ ИСПОЛНЕНИИ МЕРОПРИЯТИЙ МУНИЦИПАЛЬНОЙ ПРОГРАММЫ КИРЕНСКОГО РАЙОНА И ИСПОЛЬЗОВАНИИ СРЕДСТВ ВСЕХ УРОВНЕЙ БЮДЖЕТА</t>
  </si>
  <si>
    <t>Стипендия мэра лучшим ученикам района</t>
  </si>
  <si>
    <t>5.1.7. Ремонт спорт зала МКОУ "СОШ п.Юбилейный"</t>
  </si>
  <si>
    <t>Управление образования администарции Киренского муниципального района</t>
  </si>
  <si>
    <t>Администрация Киренского муниципального района</t>
  </si>
  <si>
    <t>Управление образования, руководители ОО</t>
  </si>
  <si>
    <t>Участие в районном и региональном детком форуме</t>
  </si>
  <si>
    <t>Участие в региональных конкурсах, олимпиадах, соревнованиях, фестивалях</t>
  </si>
  <si>
    <t xml:space="preserve">5.1.2. Замена электропроводки </t>
  </si>
  <si>
    <t>5.1.9. Ремонт МКОУ "СОШ Кривая Лука"</t>
  </si>
  <si>
    <t>администрация Киренского муниципального района</t>
  </si>
  <si>
    <t>5.1.10. Ремонт системы отопления, котельных</t>
  </si>
  <si>
    <t>5.1.11. Ремонт МКОУ "СОШ с.Алымовка"</t>
  </si>
  <si>
    <t xml:space="preserve">установлены во всех учреждениях </t>
  </si>
  <si>
    <t>Начальник финансового управления Администрации Киренского Муниципального района</t>
  </si>
  <si>
    <t>Шалда Е.А.</t>
  </si>
  <si>
    <t>Программа «Развитие образования на 2015-2024 гг.»</t>
  </si>
  <si>
    <t>Администрация Киренского муниципального района;</t>
  </si>
  <si>
    <t>Министерство образования Иркутской области;Управление образования администрации Киренского муниципального района; Дошкольные образовательные организации Киренского района</t>
  </si>
  <si>
    <t>Управление образования администрации Киренского муниципального района; Дошкольные образовательные организации Киренского района</t>
  </si>
  <si>
    <t>Администрация Киренского МО                                 340</t>
  </si>
  <si>
    <t>Объем финасирования, предусмотренный на 2019 год, тыс.руб.</t>
  </si>
  <si>
    <t>Плановое значение показателя мероприятия на 2019 год</t>
  </si>
  <si>
    <t>мероприятия проходят в рамках ВЦП "Дети Приангарья"</t>
  </si>
  <si>
    <t>2.3.10 Расходы связанные с устранением нарушений, указанных в предписаниях</t>
  </si>
  <si>
    <t>количество мероприятий</t>
  </si>
  <si>
    <t>фактическое количество медалистов определяется по итогам сдачи ЕГЭ</t>
  </si>
  <si>
    <t>количество участников, организаций</t>
  </si>
  <si>
    <t>выделенны дополнительные места</t>
  </si>
  <si>
    <t>Таблица 1.</t>
  </si>
  <si>
    <t xml:space="preserve"> </t>
  </si>
  <si>
    <r>
      <t xml:space="preserve">ОТЧЕТ ОБ ИСПОЛНЕНИИ ЦЕЛЕВЫХ ПОКАЗАТЕЛЕЙ МУНИЦИПАЛЬНОЙ  ПРОГРАММЫ КИРЕНСКОГО РАЙОНА </t>
    </r>
    <r>
      <rPr>
        <b/>
        <i/>
        <sz val="14"/>
        <color rgb="FF000000"/>
        <rFont val="Times New Roman"/>
        <family val="1"/>
        <charset val="204"/>
      </rPr>
      <t>(годовая)</t>
    </r>
  </si>
  <si>
    <t>(наименование муниципальной программы Киренского района (далее – муниципальная  программа)</t>
  </si>
  <si>
    <t>№ п/п</t>
  </si>
  <si>
    <t>Наименование целевого показателя</t>
  </si>
  <si>
    <t>Ед. изм.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</si>
  <si>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</si>
  <si>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</si>
  <si>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</si>
  <si>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</si>
  <si>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</si>
  <si>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</si>
  <si>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Удельный вес населения, охваченных системой дошкольного образования</t>
  </si>
  <si>
    <t>-</t>
  </si>
  <si>
    <t>доля школьников, участвующих в  мероприятиях различной направленности за пределами Киренского района от общего числа школьников</t>
  </si>
  <si>
    <t>усиленное финансирование мероприятий, повышенная заинтересованность школьников</t>
  </si>
  <si>
    <t>Доля ОО, оборудованных современным технологическим оборудованием к общему числу ОО.</t>
  </si>
  <si>
    <t>Доля  образовательных организаций, в которых созданы безопасные условия от общего числа ОО.</t>
  </si>
  <si>
    <t>Доля учащихся МАОУ ДОД ДЮЦ "Гармония", осваивающих дополнительное предпрофильное общеобразовательные программы от общего числа учащихся МАОУ ДОД ДЮЦ "Гармония"</t>
  </si>
  <si>
    <t>Доля учащихся МКОУ ДО «ДШИ им. А.В.Кузакова г. Киренска», осваивающих дополнительные предпрофессиональные общеобразовательные программы в области музыкального, изобразительного, хореографического искусства от общего числа учащихся МКОУ ДОД «ДШИ им. А.В.Кузакова г.Киренска»</t>
  </si>
  <si>
    <t>Количество реконструируемых зданий образовательных учреждений в год</t>
  </si>
  <si>
    <t>шт.</t>
  </si>
  <si>
    <t>софинансирование из областного бюджета</t>
  </si>
  <si>
    <t>Доля детей, отдохнувших и оздоровленных в летний период к общему числу школьников</t>
  </si>
  <si>
    <r>
      <t>Подпрограмма № 1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"Повышение эффективности систем дошкольного образования Киренского района"</t>
    </r>
  </si>
  <si>
    <t>Удельный вес дошкольных ОО, оборудованных современным  технологическим оборудованием</t>
  </si>
  <si>
    <t>увеличение финансирования</t>
  </si>
  <si>
    <t>Удельный вес воспитанников МКДОУ и их родителей (законных представителей), удовлетворенных качеством и доступностью дошкольным образованием</t>
  </si>
  <si>
    <t>Доля работников дошкольных образовательных организаций, прошедших переподготовку</t>
  </si>
  <si>
    <t>личная инициатива преподавателей за счет собственных финансовых средств</t>
  </si>
  <si>
    <t>Удельный вес дошкольных образовательных организаций, оборудованных современными средствами безопасности</t>
  </si>
  <si>
    <r>
      <t>Подпрограмма № 2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"Повышение эффективности образовательных систем, обеспечивающих современное качество общего образования  Киренского района"</t>
    </r>
  </si>
  <si>
    <t>доля школьников района, ставших победителями и призерами муниципальных  мероприятий от числа участников</t>
  </si>
  <si>
    <t>Доля поваров школьных столовых, прошедших профессиональную переподготовку к общему числу поваров  школьных столовых.</t>
  </si>
  <si>
    <t>Доля обучающихся и их родителей удовлетворенных качеством и доступностью питания к общему числу опрошенных обучающихся и родителей.</t>
  </si>
  <si>
    <t>улучшение качества питания</t>
  </si>
  <si>
    <t xml:space="preserve">Удельный вес численности детей, получающих общее образование (начальное общее, основное общее, среднее общее) в ОО района, в общей численности детей в возрасте 7-17 лет </t>
  </si>
  <si>
    <t>Доля педагогов, повысивших свою квалификацию от общего числа педагогов</t>
  </si>
  <si>
    <t>Доля педагогов, получивших поощрение за достижения в профессиональной деятельности к общему числу педагогов.</t>
  </si>
  <si>
    <t>доля ОО, оснащенных современным оборудованием от общего числа общеобразовательных организаций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</si>
  <si>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1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"Совершенствование школьного питания"</t>
    </r>
    <r>
      <rPr>
        <sz val="12"/>
        <color rgb="FF000000"/>
        <rFont val="Times New Roman"/>
        <family val="1"/>
        <charset val="204"/>
      </rPr>
      <t xml:space="preserve"> </t>
    </r>
  </si>
  <si>
    <t>1</t>
  </si>
  <si>
    <t>2</t>
  </si>
  <si>
    <t>Доля  поваров школьных столовых, прошедших профессиональную переподготовку к общему числу поваров  школьных столовых.</t>
  </si>
  <si>
    <t>3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</si>
  <si>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sz val="12"/>
        <color rgb="FF000000"/>
        <rFont val="Times New Roman"/>
        <family val="1"/>
        <charset val="204"/>
      </rPr>
      <t>«Дети Приангарья»</t>
    </r>
  </si>
  <si>
    <r>
      <t>Подпрограмма № 3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"Развитие МАУ ДОД ДЮЦ "Гармония"</t>
    </r>
  </si>
  <si>
    <t>Доля учащихся МАОУ ДОД ДЮЦ «Гармония» от общего числа учащихся в возрасте от 6,5 до 18 лет Киренского муниципального района;</t>
  </si>
  <si>
    <t>Доля учащихся МАОУ ДОД ДЮЦ «Гармония», осваивающих дополнительные предпрофильные общеобразовательные программы от общего числа учащихся МАОУ ДОД ДЮЦ «Гармония»;</t>
  </si>
  <si>
    <t>Доля средств, направленных на развитие МАОУ ДОД ДЮЦ «Гармония» от общего объема бюджетных ассигнований, выделенных МАОУ ДОД ДЮЦ «Гармония»;</t>
  </si>
  <si>
    <t>Доля педагогических работников МАОУ ДОД ДЮЦ «Гармония», участвующих в распространении  и внедрении передового педагогического опыта по работе с одаренными детьми и талантливой молодежи  от общего числа педагогических работников МАОУ ДОД ДЮЦ «Гармония».</t>
  </si>
  <si>
    <t>Доля педагогических работников МАОУ ДОД ДЮЦ «Гармония», прошедших обучение на курсах повышения квалификации.</t>
  </si>
  <si>
    <t>Количество участников  МАОУ ДОД ДЮЦ «Гармония» в районных, региональных, всероссийских, международных мероприятиях</t>
  </si>
  <si>
    <t>Чел.</t>
  </si>
  <si>
    <r>
      <t>Подпрограмма № 4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 "Развитие  МКОУ ДО "Детская школа искусств им. А.В.Кузакова г.Киренска"</t>
    </r>
  </si>
  <si>
    <t>Доля учащихся МКОУ ДО «ДШИ им. А.В.Кузакова г. Киренска» от общего числа учащихся в возрасте от 6,5 до 18 лет Киренского муниципального района;</t>
  </si>
  <si>
    <t>Доля учащихся МКОУ ДО «ДШИ им. А.В.Кузакова г. Киренска», осваивающих дополнительные предпрофессиональные общеобразовательные программы в области музыкального, изобразительного, хореографического искусства от общего числа учащихся МКОУ ДО «ДШИ им. А.В.Кузакова г.Киренска»;</t>
  </si>
  <si>
    <t>Доля средств, направленных на развитие МКОУ ДО «ДШИ им. А.В.Кузакова г. Киренска» от общего объема бюджетных ассигнований, выделенных МКОУ ДО «ДШИ им. А.В.Кузакова г. Киренска»;</t>
  </si>
  <si>
    <t>Доля педагогических работников МКОУ ДО «ДШИ им. А.В.Кузакова г. Киренска», участвующих в распространении  и внедрении передового педагогического опыта по работе с одаренными детьми и талантливой молодежи  от общего числа педагогических работников МКОУ ДО «ДШИ им. А.В.Кузакова г. Киренска» .</t>
  </si>
  <si>
    <t>Доля педагогических работников МКОУ ДО «ДШИ им. А.В.Кузакова г. Киренска», прошедших обучение на курсах повышения квалификации.</t>
  </si>
  <si>
    <t>Количество участников методических, концертных, выставочных мероприятий, проводимых МКОУ ДО «ДШИ им. А.В.Кузакова г. Киренска»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</si>
  <si>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  </t>
    </r>
    <r>
      <rPr>
        <b/>
        <sz val="12"/>
        <color rgb="FF000000"/>
        <rFont val="Times New Roman"/>
        <family val="1"/>
        <charset val="204"/>
      </rPr>
      <t>«Одаренные дети»</t>
    </r>
  </si>
  <si>
    <t>Доля учащихся МКОУ ДО «ДШИ им. А.В.Кузакова г. Киренска»,  которым оказывается поддержка со стороны Киренского муниципального района;  МКОУ ДО «ДШИ им. А.В.Кузакова г. Киренска» от общего числа учащихся ДШИ.</t>
  </si>
  <si>
    <r>
      <t>Подпрограмма № 5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"Удовлетворение потребности в строительстве образовательных учреждений в Киренском районе"</t>
    </r>
  </si>
  <si>
    <t>Количество реконструируемых зданий образовательных учреждений  в год</t>
  </si>
  <si>
    <t>Шт.</t>
  </si>
  <si>
    <t>Доля образовательных учреждений соответствующих современным требованиям</t>
  </si>
  <si>
    <t>Подпрограмма № 6 "Организация и обеспечение отдыха и оздоровление детей Киренского района"</t>
  </si>
  <si>
    <t>Доля оздоровительных организаций, приобретших оборудование  к общему числу оздоровительных организаций</t>
  </si>
  <si>
    <t>Доля оздоровительных  организаций, в которых созданы безопасные условия, к общему числу оздоровительных организаций</t>
  </si>
  <si>
    <t xml:space="preserve">доля родителей (законных представителей), удовлетворенных созданием условий для получения доступного и качественного образования детей </t>
  </si>
  <si>
    <t>Уровень освоения бюджета Программы</t>
  </si>
  <si>
    <t>Начальник Управления образования Киренского муниципального района</t>
  </si>
  <si>
    <t>О.П. Звягинцева</t>
  </si>
  <si>
    <t xml:space="preserve">Начальник отдела БПФиК                                             </t>
  </si>
  <si>
    <t>М.Г. Поляченко</t>
  </si>
  <si>
    <t>Исполнитель     Поляченко М.Г. 4-32-08</t>
  </si>
  <si>
    <t>по состоянию на  01.01.2020 год</t>
  </si>
  <si>
    <t>"Развитие образования 2015-2024 гг."</t>
  </si>
  <si>
    <t>Программа «Развитие образования на 2015 – 2024 годы»</t>
  </si>
  <si>
    <t>по состоянию на 01.01.2020 год</t>
  </si>
  <si>
    <t>"РАЗВИТИЕ ОБРАЗОВАНИЯ НА 2015-2024 гг" (годовая с нарастающим итогом)</t>
  </si>
  <si>
    <t>1.5.3. 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</t>
  </si>
  <si>
    <t>2.1.12 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</t>
  </si>
  <si>
    <t>2.1.13 Увеличение стоимости основных средств</t>
  </si>
  <si>
    <t>2.1.14 Пособия по социальной помощи населению</t>
  </si>
  <si>
    <t>2.1.15 Страхование</t>
  </si>
  <si>
    <t>2.1.16 Услуги, работы для целей капитальных вложений</t>
  </si>
  <si>
    <t>2.3.9 Техническое обслуживание пожарной сигнализации и дублирующего сигнала и АПС</t>
  </si>
  <si>
    <t>2.3.14 Устройство молниезащиты</t>
  </si>
  <si>
    <t>2.4.2 Увеличение стоимости основных средств (мебель для занятий)</t>
  </si>
  <si>
    <t>2.4.5 Приобретение школьных автобусов для обеспечения безопасности школьных перевозок</t>
  </si>
  <si>
    <t>Обеспечение бесплатным двухразовым питанием обучающихся с ограниченными возможностями здоровья</t>
  </si>
  <si>
    <t>Обеспечение бесплатным питьевым молоком обучающихся 1-4 классов образовательных организациях района</t>
  </si>
  <si>
    <t>Обеспечение бесплатным двухразовым питанием детей-инвалидов</t>
  </si>
  <si>
    <t>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</t>
  </si>
  <si>
    <t>5.1.1. Ремонт кровли в ОО</t>
  </si>
  <si>
    <t>5.1.3. Ремонт МКДОУ ДС №1</t>
  </si>
  <si>
    <t>5.1.4. Ремонт МКДОУ ДС №8</t>
  </si>
  <si>
    <t>5.1.5. Ремонт спорт зал СОШ Бубновка</t>
  </si>
  <si>
    <t>5.1.6. Капитальный ремонт здания МКОУ "СОШ №3 г.Киренска" по ул. Репина д.4</t>
  </si>
  <si>
    <t>5.1.8. Создание в общеобразовательных организациях, расположенных в сельской местности, условий для занятий физической культурой и спортом (МКОУ СОШ с.Макарово)</t>
  </si>
  <si>
    <t>5.1.12. Строительство новой школы г.Киренск</t>
  </si>
  <si>
    <t>5.1.13. Капитальный ремонт МКДОУ "ДС п.Алексеевск"</t>
  </si>
  <si>
    <t>5.1.14. Ремонт водоснабжения в ОО</t>
  </si>
  <si>
    <t>5.1.15. Строительство пристроя, туалета и д.р.</t>
  </si>
  <si>
    <t>5.1.16. Создание в общеобразовательных организациях, расположенных в сельской местности, условий для занятий физической культурой и спорто ( НОШ Кривошапкино)</t>
  </si>
  <si>
    <t>2.4.3 Приобретение средств обучения и воспитания (вычислительная техника)</t>
  </si>
  <si>
    <t>Начальник Управления образования администрации Киренского муниципального района</t>
  </si>
  <si>
    <t>Звягинцева О.П.</t>
  </si>
  <si>
    <t xml:space="preserve">личная инициатива преподавателей </t>
  </si>
  <si>
    <t>невыполнение подрядными организациями обязательств по контрактам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</si>
</sst>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0" fontId="10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11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0" fontId="9" fillId="2" borderId="4" xfId="0" applyFont="1" applyFill="1" applyBorder="1" applyAlignment="1">
      <alignment vertical="center" wrapText="1"/>
    </xf>
    <xf numFmtId="164" fontId="10" fillId="2" borderId="1" xfId="0" applyNumberFormat="1" applyFont="1" applyFill="1" applyBorder="1"/>
    <xf numFmtId="0" fontId="9" fillId="2" borderId="3" xfId="0" applyFont="1" applyFill="1" applyBorder="1" applyAlignment="1">
      <alignment vertical="center" wrapText="1"/>
    </xf>
    <xf numFmtId="0" fontId="11" fillId="2" borderId="1" xfId="0" applyFont="1" applyFill="1" applyBorder="1"/>
    <xf numFmtId="0" fontId="12" fillId="2" borderId="1" xfId="0" applyFont="1" applyFill="1" applyBorder="1"/>
    <xf numFmtId="164" fontId="12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0" fontId="16" fillId="2" borderId="1" xfId="0" applyFont="1" applyFill="1" applyBorder="1"/>
    <xf numFmtId="164" fontId="16" fillId="2" borderId="1" xfId="0" applyNumberFormat="1" applyFont="1" applyFill="1" applyBorder="1"/>
    <xf numFmtId="0" fontId="10" fillId="2" borderId="1" xfId="0" applyFont="1" applyFill="1" applyBorder="1"/>
    <xf numFmtId="165" fontId="5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center"/>
    </xf>
    <xf numFmtId="0" fontId="5" fillId="2" borderId="0" xfId="0" applyFont="1" applyFill="1" applyAlignment="1"/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top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center"/>
    </xf>
    <xf numFmtId="0" fontId="5" fillId="2" borderId="0" xfId="0" applyFont="1" applyFill="1" applyAlignment="1">
      <alignment wrapText="1"/>
    </xf>
    <xf numFmtId="0" fontId="1" fillId="0" borderId="5" xfId="0" applyFont="1" applyBorder="1"/>
    <xf numFmtId="0" fontId="1" fillId="0" borderId="0" xfId="0" applyFont="1"/>
    <xf numFmtId="0" fontId="5" fillId="0" borderId="0" xfId="0" applyFont="1"/>
    <xf numFmtId="0" fontId="6" fillId="0" borderId="5" xfId="0" applyFont="1" applyBorder="1"/>
    <xf numFmtId="0" fontId="6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14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justify" vertical="top"/>
    </xf>
    <xf numFmtId="0" fontId="1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4"/>
  <sheetViews>
    <sheetView zoomScale="72" zoomScaleNormal="72" workbookViewId="0">
      <selection activeCell="F687" sqref="F687"/>
    </sheetView>
  </sheetViews>
  <sheetFormatPr defaultColWidth="9.109375" defaultRowHeight="13.8"/>
  <cols>
    <col min="1" max="1" width="30.88671875" style="9" customWidth="1"/>
    <col min="2" max="2" width="28" style="2" customWidth="1"/>
    <col min="3" max="3" width="13" style="2" customWidth="1"/>
    <col min="4" max="4" width="26.44140625" style="2" customWidth="1"/>
    <col min="5" max="5" width="12.6640625" style="2" customWidth="1"/>
    <col min="6" max="6" width="12.109375" style="2" customWidth="1"/>
    <col min="7" max="9" width="13.5546875" style="2" customWidth="1"/>
    <col min="10" max="10" width="14.5546875" style="2" customWidth="1"/>
    <col min="11" max="16384" width="9.109375" style="2"/>
  </cols>
  <sheetData>
    <row r="1" spans="1:10">
      <c r="J1" s="2" t="s">
        <v>26</v>
      </c>
    </row>
    <row r="2" spans="1:10" ht="15.75" customHeight="1">
      <c r="A2" s="116" t="s">
        <v>173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3.25" customHeight="1">
      <c r="A3" s="116" t="s">
        <v>284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8.75" customHeight="1">
      <c r="A4" s="117" t="s">
        <v>283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14.75" customHeight="1">
      <c r="A5" s="136" t="s">
        <v>49</v>
      </c>
      <c r="B5" s="164" t="s">
        <v>50</v>
      </c>
      <c r="C5" s="107" t="s">
        <v>167</v>
      </c>
      <c r="D5" s="164" t="s">
        <v>51</v>
      </c>
      <c r="E5" s="107" t="s">
        <v>194</v>
      </c>
      <c r="F5" s="97" t="s">
        <v>168</v>
      </c>
      <c r="G5" s="136" t="s">
        <v>17</v>
      </c>
      <c r="H5" s="136" t="s">
        <v>195</v>
      </c>
      <c r="I5" s="136" t="s">
        <v>18</v>
      </c>
      <c r="J5" s="137" t="s">
        <v>19</v>
      </c>
    </row>
    <row r="6" spans="1:10" ht="32.25" customHeight="1">
      <c r="A6" s="136"/>
      <c r="B6" s="164"/>
      <c r="C6" s="129"/>
      <c r="D6" s="164"/>
      <c r="E6" s="129"/>
      <c r="F6" s="97"/>
      <c r="G6" s="136"/>
      <c r="H6" s="136"/>
      <c r="I6" s="136"/>
      <c r="J6" s="138"/>
    </row>
    <row r="7" spans="1:10" s="12" customFormat="1">
      <c r="A7" s="10">
        <v>1</v>
      </c>
      <c r="B7" s="11">
        <v>2</v>
      </c>
      <c r="C7" s="11"/>
      <c r="D7" s="11">
        <v>3</v>
      </c>
      <c r="E7" s="11">
        <v>5</v>
      </c>
      <c r="F7" s="11"/>
      <c r="G7" s="11"/>
      <c r="H7" s="11"/>
      <c r="I7" s="11"/>
      <c r="J7" s="11"/>
    </row>
    <row r="8" spans="1:10" ht="16.2">
      <c r="A8" s="165" t="s">
        <v>189</v>
      </c>
      <c r="B8" s="167" t="s">
        <v>52</v>
      </c>
      <c r="C8" s="102" t="s">
        <v>24</v>
      </c>
      <c r="D8" s="1" t="s">
        <v>53</v>
      </c>
      <c r="E8" s="13">
        <f>E9+E10+E11+E12-0.1</f>
        <v>811046.76</v>
      </c>
      <c r="F8" s="13">
        <f>F9+F10+F11+F12</f>
        <v>800767.0889999998</v>
      </c>
      <c r="G8" s="102" t="s">
        <v>0</v>
      </c>
      <c r="H8" s="102" t="s">
        <v>0</v>
      </c>
      <c r="I8" s="102" t="s">
        <v>0</v>
      </c>
      <c r="J8" s="102" t="s">
        <v>0</v>
      </c>
    </row>
    <row r="9" spans="1:10" ht="41.4">
      <c r="A9" s="166"/>
      <c r="B9" s="167"/>
      <c r="C9" s="103"/>
      <c r="D9" s="1" t="s">
        <v>54</v>
      </c>
      <c r="E9" s="14">
        <f>E14+E19+E24+E29+E34+E39</f>
        <v>594793.98</v>
      </c>
      <c r="F9" s="14">
        <f>F14+F19+F24+F29+F34+F39+0.1</f>
        <v>594734.30499999982</v>
      </c>
      <c r="G9" s="103"/>
      <c r="H9" s="103"/>
      <c r="I9" s="103"/>
      <c r="J9" s="103"/>
    </row>
    <row r="10" spans="1:10" ht="44.25" customHeight="1">
      <c r="A10" s="166"/>
      <c r="B10" s="167"/>
      <c r="C10" s="103"/>
      <c r="D10" s="1" t="s">
        <v>55</v>
      </c>
      <c r="E10" s="14">
        <f>E15+E20+E25+E30+E35</f>
        <v>0</v>
      </c>
      <c r="F10" s="14">
        <f>F15+F20+F25+F30+F35</f>
        <v>0</v>
      </c>
      <c r="G10" s="103"/>
      <c r="H10" s="103"/>
      <c r="I10" s="103"/>
      <c r="J10" s="103"/>
    </row>
    <row r="11" spans="1:10" ht="41.4">
      <c r="A11" s="166"/>
      <c r="B11" s="167"/>
      <c r="C11" s="103"/>
      <c r="D11" s="1" t="s">
        <v>56</v>
      </c>
      <c r="E11" s="14">
        <f>E16+E21+E26+E31+E36+E41</f>
        <v>216252.87999999998</v>
      </c>
      <c r="F11" s="14">
        <f>F16+F21+F26+F31+F36+F41</f>
        <v>206032.78400000001</v>
      </c>
      <c r="G11" s="103"/>
      <c r="H11" s="103"/>
      <c r="I11" s="103"/>
      <c r="J11" s="103"/>
    </row>
    <row r="12" spans="1:10">
      <c r="A12" s="166"/>
      <c r="B12" s="167"/>
      <c r="C12" s="112"/>
      <c r="D12" s="15" t="s">
        <v>57</v>
      </c>
      <c r="E12" s="14">
        <v>0</v>
      </c>
      <c r="F12" s="14">
        <v>0</v>
      </c>
      <c r="G12" s="112"/>
      <c r="H12" s="112"/>
      <c r="I12" s="112"/>
      <c r="J12" s="112"/>
    </row>
    <row r="13" spans="1:10">
      <c r="A13" s="16"/>
      <c r="B13" s="168" t="s">
        <v>6</v>
      </c>
      <c r="C13" s="109" t="s">
        <v>24</v>
      </c>
      <c r="D13" s="15" t="s">
        <v>58</v>
      </c>
      <c r="E13" s="14">
        <f>E14+E15+E16+E17-0.1</f>
        <v>695711.46</v>
      </c>
      <c r="F13" s="14">
        <f>F14+F15+F16+F17</f>
        <v>687025.73</v>
      </c>
      <c r="G13" s="102" t="s">
        <v>0</v>
      </c>
      <c r="H13" s="102" t="s">
        <v>0</v>
      </c>
      <c r="I13" s="102" t="s">
        <v>0</v>
      </c>
      <c r="J13" s="102" t="s">
        <v>0</v>
      </c>
    </row>
    <row r="14" spans="1:10" ht="41.4">
      <c r="A14" s="16"/>
      <c r="B14" s="168"/>
      <c r="C14" s="110"/>
      <c r="D14" s="1" t="s">
        <v>54</v>
      </c>
      <c r="E14" s="14">
        <f>E49+E168+E503+E563+E692</f>
        <v>535695.23</v>
      </c>
      <c r="F14" s="14">
        <f>F49+F168+F503+F563+F692</f>
        <v>535673.42499999993</v>
      </c>
      <c r="G14" s="103"/>
      <c r="H14" s="103"/>
      <c r="I14" s="103"/>
      <c r="J14" s="103"/>
    </row>
    <row r="15" spans="1:10" ht="46.5" customHeight="1">
      <c r="A15" s="16"/>
      <c r="B15" s="168"/>
      <c r="C15" s="110"/>
      <c r="D15" s="1" t="s">
        <v>55</v>
      </c>
      <c r="E15" s="14">
        <f>E169+E498</f>
        <v>0</v>
      </c>
      <c r="F15" s="14">
        <f>F169+F498</f>
        <v>0</v>
      </c>
      <c r="G15" s="103"/>
      <c r="H15" s="103"/>
      <c r="I15" s="103"/>
      <c r="J15" s="103"/>
    </row>
    <row r="16" spans="1:10" ht="41.4">
      <c r="A16" s="16"/>
      <c r="B16" s="168"/>
      <c r="C16" s="110"/>
      <c r="D16" s="1" t="s">
        <v>56</v>
      </c>
      <c r="E16" s="14">
        <f>E51+E170+E501+E562+E691</f>
        <v>160016.32999999999</v>
      </c>
      <c r="F16" s="14">
        <f>F51+F170+F501+F562+F691</f>
        <v>151352.30499999999</v>
      </c>
      <c r="G16" s="103"/>
      <c r="H16" s="103"/>
      <c r="I16" s="103"/>
      <c r="J16" s="103"/>
    </row>
    <row r="17" spans="1:10">
      <c r="A17" s="16"/>
      <c r="B17" s="168"/>
      <c r="C17" s="111"/>
      <c r="D17" s="15" t="s">
        <v>57</v>
      </c>
      <c r="E17" s="14">
        <v>0</v>
      </c>
      <c r="F17" s="14">
        <v>0</v>
      </c>
      <c r="G17" s="112"/>
      <c r="H17" s="112"/>
      <c r="I17" s="112"/>
      <c r="J17" s="112"/>
    </row>
    <row r="18" spans="1:10">
      <c r="A18" s="16"/>
      <c r="B18" s="167" t="s">
        <v>59</v>
      </c>
      <c r="C18" s="102" t="s">
        <v>24</v>
      </c>
      <c r="D18" s="15" t="s">
        <v>58</v>
      </c>
      <c r="E18" s="14">
        <f>E19+E20+E21+E22+0.1</f>
        <v>35940.199999999997</v>
      </c>
      <c r="F18" s="14">
        <f>F19+F20+F21+F22</f>
        <v>35940.1</v>
      </c>
      <c r="G18" s="102" t="s">
        <v>0</v>
      </c>
      <c r="H18" s="102" t="s">
        <v>0</v>
      </c>
      <c r="I18" s="102" t="s">
        <v>0</v>
      </c>
      <c r="J18" s="102" t="s">
        <v>0</v>
      </c>
    </row>
    <row r="19" spans="1:10" ht="41.4">
      <c r="A19" s="16"/>
      <c r="B19" s="167"/>
      <c r="C19" s="103"/>
      <c r="D19" s="1" t="s">
        <v>54</v>
      </c>
      <c r="E19" s="14">
        <f>E452+E572</f>
        <v>5231.7</v>
      </c>
      <c r="F19" s="14">
        <f>F452+F572</f>
        <v>5231.7</v>
      </c>
      <c r="G19" s="103"/>
      <c r="H19" s="103"/>
      <c r="I19" s="103"/>
      <c r="J19" s="103"/>
    </row>
    <row r="20" spans="1:10" ht="41.4">
      <c r="A20" s="16"/>
      <c r="B20" s="167"/>
      <c r="C20" s="103"/>
      <c r="D20" s="1" t="s">
        <v>55</v>
      </c>
      <c r="E20" s="14">
        <v>0</v>
      </c>
      <c r="F20" s="14">
        <v>0</v>
      </c>
      <c r="G20" s="103"/>
      <c r="H20" s="103"/>
      <c r="I20" s="103"/>
      <c r="J20" s="103"/>
    </row>
    <row r="21" spans="1:10" ht="41.4">
      <c r="A21" s="16"/>
      <c r="B21" s="167"/>
      <c r="C21" s="103"/>
      <c r="D21" s="1" t="s">
        <v>56</v>
      </c>
      <c r="E21" s="14">
        <f>E451+E571</f>
        <v>30708.400000000001</v>
      </c>
      <c r="F21" s="14">
        <f>F451+F571</f>
        <v>30708.400000000001</v>
      </c>
      <c r="G21" s="103"/>
      <c r="H21" s="103"/>
      <c r="I21" s="103"/>
      <c r="J21" s="103"/>
    </row>
    <row r="22" spans="1:10">
      <c r="A22" s="16"/>
      <c r="B22" s="167"/>
      <c r="C22" s="112"/>
      <c r="D22" s="15" t="s">
        <v>57</v>
      </c>
      <c r="E22" s="14">
        <v>0</v>
      </c>
      <c r="F22" s="14">
        <v>0</v>
      </c>
      <c r="G22" s="112"/>
      <c r="H22" s="112"/>
      <c r="I22" s="112"/>
      <c r="J22" s="112"/>
    </row>
    <row r="23" spans="1:10">
      <c r="A23" s="16"/>
      <c r="B23" s="168" t="s">
        <v>60</v>
      </c>
      <c r="C23" s="109" t="s">
        <v>24</v>
      </c>
      <c r="D23" s="15" t="s">
        <v>58</v>
      </c>
      <c r="E23" s="14">
        <f>E24+E25+E26+E27</f>
        <v>14414.8</v>
      </c>
      <c r="F23" s="14">
        <f>F24+F25+F26+F27</f>
        <v>13712.140000000001</v>
      </c>
      <c r="G23" s="102" t="s">
        <v>0</v>
      </c>
      <c r="H23" s="102" t="s">
        <v>0</v>
      </c>
      <c r="I23" s="102" t="s">
        <v>0</v>
      </c>
      <c r="J23" s="102" t="s">
        <v>0</v>
      </c>
    </row>
    <row r="24" spans="1:10" ht="41.4">
      <c r="A24" s="16"/>
      <c r="B24" s="168"/>
      <c r="C24" s="110"/>
      <c r="D24" s="1" t="s">
        <v>54</v>
      </c>
      <c r="E24" s="14">
        <f>E487</f>
        <v>4321.3</v>
      </c>
      <c r="F24" s="14">
        <f>F487</f>
        <v>4321.25</v>
      </c>
      <c r="G24" s="103"/>
      <c r="H24" s="103"/>
      <c r="I24" s="103"/>
      <c r="J24" s="103"/>
    </row>
    <row r="25" spans="1:10" ht="46.5" customHeight="1">
      <c r="A25" s="16"/>
      <c r="B25" s="168"/>
      <c r="C25" s="110"/>
      <c r="D25" s="1" t="s">
        <v>55</v>
      </c>
      <c r="E25" s="14">
        <v>0</v>
      </c>
      <c r="F25" s="14">
        <v>0</v>
      </c>
      <c r="G25" s="103"/>
      <c r="H25" s="103"/>
      <c r="I25" s="103"/>
      <c r="J25" s="103"/>
    </row>
    <row r="26" spans="1:10" ht="41.4">
      <c r="A26" s="16"/>
      <c r="B26" s="168"/>
      <c r="C26" s="110"/>
      <c r="D26" s="1" t="s">
        <v>56</v>
      </c>
      <c r="E26" s="14">
        <f>E486</f>
        <v>10093.5</v>
      </c>
      <c r="F26" s="14">
        <f>F486</f>
        <v>9390.8900000000012</v>
      </c>
      <c r="G26" s="103"/>
      <c r="H26" s="103"/>
      <c r="I26" s="103"/>
      <c r="J26" s="103"/>
    </row>
    <row r="27" spans="1:10">
      <c r="A27" s="16"/>
      <c r="B27" s="168"/>
      <c r="C27" s="111"/>
      <c r="D27" s="15" t="s">
        <v>57</v>
      </c>
      <c r="E27" s="14">
        <v>0</v>
      </c>
      <c r="F27" s="14">
        <v>0</v>
      </c>
      <c r="G27" s="112"/>
      <c r="H27" s="112"/>
      <c r="I27" s="112"/>
      <c r="J27" s="112"/>
    </row>
    <row r="28" spans="1:10">
      <c r="A28" s="16"/>
      <c r="B28" s="167" t="s">
        <v>61</v>
      </c>
      <c r="C28" s="102" t="s">
        <v>24</v>
      </c>
      <c r="D28" s="15" t="s">
        <v>58</v>
      </c>
      <c r="E28" s="14">
        <f>E29+E30+E31+E32</f>
        <v>0</v>
      </c>
      <c r="F28" s="14">
        <f>F29+F30+F31+F32</f>
        <v>0</v>
      </c>
      <c r="G28" s="102" t="s">
        <v>0</v>
      </c>
      <c r="H28" s="102" t="s">
        <v>0</v>
      </c>
      <c r="I28" s="102" t="s">
        <v>0</v>
      </c>
      <c r="J28" s="102" t="s">
        <v>0</v>
      </c>
    </row>
    <row r="29" spans="1:10" ht="41.4">
      <c r="A29" s="16"/>
      <c r="B29" s="167"/>
      <c r="C29" s="103"/>
      <c r="D29" s="1" t="s">
        <v>54</v>
      </c>
      <c r="E29" s="14">
        <f>E183+E569</f>
        <v>0</v>
      </c>
      <c r="F29" s="14">
        <f>F183+F569</f>
        <v>0</v>
      </c>
      <c r="G29" s="103"/>
      <c r="H29" s="103"/>
      <c r="I29" s="103"/>
      <c r="J29" s="103"/>
    </row>
    <row r="30" spans="1:10" ht="41.4">
      <c r="A30" s="16"/>
      <c r="B30" s="167"/>
      <c r="C30" s="103"/>
      <c r="D30" s="1" t="s">
        <v>55</v>
      </c>
      <c r="E30" s="14">
        <f>E184</f>
        <v>0</v>
      </c>
      <c r="F30" s="14">
        <f>F184</f>
        <v>0</v>
      </c>
      <c r="G30" s="103"/>
      <c r="H30" s="103"/>
      <c r="I30" s="103"/>
      <c r="J30" s="103"/>
    </row>
    <row r="31" spans="1:10" ht="41.4">
      <c r="A31" s="16"/>
      <c r="B31" s="167"/>
      <c r="C31" s="103"/>
      <c r="D31" s="1" t="s">
        <v>56</v>
      </c>
      <c r="E31" s="14">
        <f>E185+E568</f>
        <v>0</v>
      </c>
      <c r="F31" s="14">
        <f>F185+F568</f>
        <v>0</v>
      </c>
      <c r="G31" s="103"/>
      <c r="H31" s="103"/>
      <c r="I31" s="103"/>
      <c r="J31" s="103"/>
    </row>
    <row r="32" spans="1:10">
      <c r="A32" s="16"/>
      <c r="B32" s="167"/>
      <c r="C32" s="112"/>
      <c r="D32" s="15" t="s">
        <v>57</v>
      </c>
      <c r="E32" s="14">
        <v>0</v>
      </c>
      <c r="F32" s="14">
        <v>0</v>
      </c>
      <c r="G32" s="112"/>
      <c r="H32" s="112"/>
      <c r="I32" s="112"/>
      <c r="J32" s="112"/>
    </row>
    <row r="33" spans="1:10">
      <c r="A33" s="16"/>
      <c r="B33" s="168" t="s">
        <v>62</v>
      </c>
      <c r="C33" s="109" t="s">
        <v>24</v>
      </c>
      <c r="D33" s="15" t="s">
        <v>58</v>
      </c>
      <c r="E33" s="14">
        <f>E34+E35+E36+E37</f>
        <v>13445.500000000002</v>
      </c>
      <c r="F33" s="14">
        <f>F34+F35+F36+F37</f>
        <v>12596.218999999999</v>
      </c>
      <c r="G33" s="102" t="s">
        <v>0</v>
      </c>
      <c r="H33" s="102" t="s">
        <v>0</v>
      </c>
      <c r="I33" s="102" t="s">
        <v>0</v>
      </c>
      <c r="J33" s="102" t="s">
        <v>0</v>
      </c>
    </row>
    <row r="34" spans="1:10" ht="41.4">
      <c r="A34" s="16"/>
      <c r="B34" s="168"/>
      <c r="C34" s="110"/>
      <c r="D34" s="1" t="s">
        <v>54</v>
      </c>
      <c r="E34" s="14">
        <f>E713</f>
        <v>1336</v>
      </c>
      <c r="F34" s="14">
        <f>F713</f>
        <v>1336</v>
      </c>
      <c r="G34" s="103"/>
      <c r="H34" s="103"/>
      <c r="I34" s="103"/>
      <c r="J34" s="103"/>
    </row>
    <row r="35" spans="1:10" ht="41.4">
      <c r="A35" s="16"/>
      <c r="B35" s="168"/>
      <c r="C35" s="110"/>
      <c r="D35" s="1" t="s">
        <v>55</v>
      </c>
      <c r="E35" s="14">
        <v>0</v>
      </c>
      <c r="F35" s="14">
        <v>0</v>
      </c>
      <c r="G35" s="103"/>
      <c r="H35" s="103"/>
      <c r="I35" s="103"/>
      <c r="J35" s="103"/>
    </row>
    <row r="36" spans="1:10" ht="41.4">
      <c r="A36" s="16"/>
      <c r="B36" s="168"/>
      <c r="C36" s="110"/>
      <c r="D36" s="1" t="s">
        <v>56</v>
      </c>
      <c r="E36" s="14">
        <f>E697+E175+E565</f>
        <v>12109.500000000002</v>
      </c>
      <c r="F36" s="14">
        <f>F697+F175+F565</f>
        <v>11260.218999999999</v>
      </c>
      <c r="G36" s="103"/>
      <c r="H36" s="103"/>
      <c r="I36" s="103"/>
      <c r="J36" s="103"/>
    </row>
    <row r="37" spans="1:10">
      <c r="A37" s="18"/>
      <c r="B37" s="168"/>
      <c r="C37" s="111"/>
      <c r="D37" s="15" t="s">
        <v>57</v>
      </c>
      <c r="E37" s="14">
        <v>0</v>
      </c>
      <c r="F37" s="14">
        <v>0</v>
      </c>
      <c r="G37" s="112"/>
      <c r="H37" s="112"/>
      <c r="I37" s="112"/>
      <c r="J37" s="112"/>
    </row>
    <row r="38" spans="1:10">
      <c r="A38" s="16"/>
      <c r="B38" s="168" t="s">
        <v>177</v>
      </c>
      <c r="C38" s="109" t="s">
        <v>24</v>
      </c>
      <c r="D38" s="15" t="s">
        <v>58</v>
      </c>
      <c r="E38" s="14">
        <f>E39+E40+E41+E42</f>
        <v>51534.9</v>
      </c>
      <c r="F38" s="14">
        <f>F39+F40+F41+F42</f>
        <v>51492.800000000003</v>
      </c>
      <c r="G38" s="102" t="s">
        <v>0</v>
      </c>
      <c r="H38" s="102" t="s">
        <v>0</v>
      </c>
      <c r="I38" s="102" t="s">
        <v>0</v>
      </c>
      <c r="J38" s="102" t="s">
        <v>0</v>
      </c>
    </row>
    <row r="39" spans="1:10" ht="41.4">
      <c r="A39" s="16"/>
      <c r="B39" s="168"/>
      <c r="C39" s="110"/>
      <c r="D39" s="1" t="s">
        <v>54</v>
      </c>
      <c r="E39" s="14">
        <f>E507+E178+E695+E449+E54</f>
        <v>48209.75</v>
      </c>
      <c r="F39" s="14">
        <f>F507+F178+F695+F449+F54</f>
        <v>48171.83</v>
      </c>
      <c r="G39" s="103"/>
      <c r="H39" s="103"/>
      <c r="I39" s="103"/>
      <c r="J39" s="103"/>
    </row>
    <row r="40" spans="1:10" ht="41.4">
      <c r="A40" s="16"/>
      <c r="B40" s="168"/>
      <c r="C40" s="110"/>
      <c r="D40" s="1" t="s">
        <v>55</v>
      </c>
      <c r="E40" s="14">
        <v>0</v>
      </c>
      <c r="F40" s="14">
        <v>0</v>
      </c>
      <c r="G40" s="103"/>
      <c r="H40" s="103"/>
      <c r="I40" s="103"/>
      <c r="J40" s="103"/>
    </row>
    <row r="41" spans="1:10" ht="41.4">
      <c r="A41" s="16"/>
      <c r="B41" s="168"/>
      <c r="C41" s="110"/>
      <c r="D41" s="1" t="s">
        <v>56</v>
      </c>
      <c r="E41" s="14">
        <f>E505+E180+E694+E448+E56</f>
        <v>3325.15</v>
      </c>
      <c r="F41" s="14">
        <f>F505+F180+F694+F448+F56</f>
        <v>3320.97</v>
      </c>
      <c r="G41" s="103"/>
      <c r="H41" s="103"/>
      <c r="I41" s="103"/>
      <c r="J41" s="103"/>
    </row>
    <row r="42" spans="1:10">
      <c r="A42" s="18"/>
      <c r="B42" s="168"/>
      <c r="C42" s="111"/>
      <c r="D42" s="15" t="s">
        <v>57</v>
      </c>
      <c r="E42" s="14">
        <v>0</v>
      </c>
      <c r="F42" s="14">
        <v>0</v>
      </c>
      <c r="G42" s="112"/>
      <c r="H42" s="112"/>
      <c r="I42" s="112"/>
      <c r="J42" s="112"/>
    </row>
    <row r="43" spans="1:10" ht="16.2" customHeight="1">
      <c r="A43" s="148" t="s">
        <v>63</v>
      </c>
      <c r="B43" s="169" t="s">
        <v>64</v>
      </c>
      <c r="C43" s="109" t="s">
        <v>24</v>
      </c>
      <c r="D43" s="19" t="s">
        <v>58</v>
      </c>
      <c r="E43" s="13">
        <f>E44+E45+E46+E47</f>
        <v>256008.1</v>
      </c>
      <c r="F43" s="13">
        <f>F44+F45+F46+F47</f>
        <v>252642.201</v>
      </c>
      <c r="G43" s="102" t="s">
        <v>0</v>
      </c>
      <c r="H43" s="102" t="s">
        <v>0</v>
      </c>
      <c r="I43" s="102" t="s">
        <v>0</v>
      </c>
      <c r="J43" s="102" t="s">
        <v>0</v>
      </c>
    </row>
    <row r="44" spans="1:10" ht="41.4">
      <c r="A44" s="149"/>
      <c r="B44" s="170"/>
      <c r="C44" s="110"/>
      <c r="D44" s="1" t="s">
        <v>54</v>
      </c>
      <c r="E44" s="14">
        <f t="shared" ref="E44:F47" si="0">E49+E54</f>
        <v>199178.9</v>
      </c>
      <c r="F44" s="14">
        <f t="shared" si="0"/>
        <v>199175.87</v>
      </c>
      <c r="G44" s="103"/>
      <c r="H44" s="103"/>
      <c r="I44" s="103"/>
      <c r="J44" s="103"/>
    </row>
    <row r="45" spans="1:10" ht="45.75" customHeight="1">
      <c r="A45" s="149"/>
      <c r="B45" s="170"/>
      <c r="C45" s="110"/>
      <c r="D45" s="1" t="s">
        <v>55</v>
      </c>
      <c r="E45" s="14">
        <f t="shared" si="0"/>
        <v>0</v>
      </c>
      <c r="F45" s="14">
        <f t="shared" si="0"/>
        <v>0</v>
      </c>
      <c r="G45" s="103"/>
      <c r="H45" s="103"/>
      <c r="I45" s="103"/>
      <c r="J45" s="103"/>
    </row>
    <row r="46" spans="1:10" ht="41.4">
      <c r="A46" s="149"/>
      <c r="B46" s="170"/>
      <c r="C46" s="110"/>
      <c r="D46" s="1" t="s">
        <v>56</v>
      </c>
      <c r="E46" s="14">
        <f>E51+E56</f>
        <v>56829.200000000004</v>
      </c>
      <c r="F46" s="14">
        <f t="shared" si="0"/>
        <v>53466.330999999998</v>
      </c>
      <c r="G46" s="103"/>
      <c r="H46" s="103"/>
      <c r="I46" s="103"/>
      <c r="J46" s="103"/>
    </row>
    <row r="47" spans="1:10">
      <c r="A47" s="149"/>
      <c r="B47" s="171"/>
      <c r="C47" s="111"/>
      <c r="D47" s="15" t="s">
        <v>57</v>
      </c>
      <c r="E47" s="14">
        <f t="shared" si="0"/>
        <v>0</v>
      </c>
      <c r="F47" s="14">
        <f t="shared" si="0"/>
        <v>0</v>
      </c>
      <c r="G47" s="112"/>
      <c r="H47" s="112"/>
      <c r="I47" s="112"/>
      <c r="J47" s="112"/>
    </row>
    <row r="48" spans="1:10" ht="16.2">
      <c r="A48" s="149"/>
      <c r="B48" s="174" t="s">
        <v>6</v>
      </c>
      <c r="C48" s="109" t="s">
        <v>24</v>
      </c>
      <c r="D48" s="19" t="s">
        <v>58</v>
      </c>
      <c r="E48" s="13">
        <f>E49+E50+E51+E52</f>
        <v>254868.1</v>
      </c>
      <c r="F48" s="13">
        <f>F49+F50+F51+F52</f>
        <v>251505.56599999999</v>
      </c>
      <c r="G48" s="102" t="s">
        <v>0</v>
      </c>
      <c r="H48" s="102" t="s">
        <v>0</v>
      </c>
      <c r="I48" s="102" t="s">
        <v>0</v>
      </c>
      <c r="J48" s="102" t="s">
        <v>0</v>
      </c>
    </row>
    <row r="49" spans="1:10" ht="41.4">
      <c r="A49" s="149"/>
      <c r="B49" s="175"/>
      <c r="C49" s="110"/>
      <c r="D49" s="1" t="s">
        <v>54</v>
      </c>
      <c r="E49" s="14">
        <f>E59+E64+E69+E94+E104+E133+E138+E153+E158</f>
        <v>198152.9</v>
      </c>
      <c r="F49" s="14">
        <f>F59+F64+F69+F94+F104+F133+F138+F153+F158</f>
        <v>198152.9</v>
      </c>
      <c r="G49" s="103"/>
      <c r="H49" s="103"/>
      <c r="I49" s="103"/>
      <c r="J49" s="103"/>
    </row>
    <row r="50" spans="1:10" ht="45.75" customHeight="1">
      <c r="A50" s="149"/>
      <c r="B50" s="175"/>
      <c r="C50" s="110"/>
      <c r="D50" s="1" t="s">
        <v>55</v>
      </c>
      <c r="E50" s="14">
        <f>E60+E65+E70+E95+E100+E134+E139+E154+E159</f>
        <v>0</v>
      </c>
      <c r="F50" s="14">
        <f>F60+F65+F70+F95+F100+F134+F139+F154+F159</f>
        <v>0</v>
      </c>
      <c r="G50" s="103"/>
      <c r="H50" s="103"/>
      <c r="I50" s="103"/>
      <c r="J50" s="103"/>
    </row>
    <row r="51" spans="1:10" ht="41.4">
      <c r="A51" s="149"/>
      <c r="B51" s="175"/>
      <c r="C51" s="110"/>
      <c r="D51" s="1" t="s">
        <v>56</v>
      </c>
      <c r="E51" s="14">
        <f>E61+E66+E71+E96+E106+E135+E140+E155+E160-0.1</f>
        <v>56715.200000000004</v>
      </c>
      <c r="F51" s="14">
        <f>F61+F66+F71+F96+F106+F135+F140+F155+F160</f>
        <v>53352.665999999997</v>
      </c>
      <c r="G51" s="103"/>
      <c r="H51" s="103"/>
      <c r="I51" s="103"/>
      <c r="J51" s="103"/>
    </row>
    <row r="52" spans="1:10">
      <c r="A52" s="149"/>
      <c r="B52" s="176"/>
      <c r="C52" s="111"/>
      <c r="D52" s="15" t="s">
        <v>57</v>
      </c>
      <c r="E52" s="14">
        <f>E62+E67+E72+E97+E102+E136+E141+E156+E161</f>
        <v>0</v>
      </c>
      <c r="F52" s="14">
        <f>F62+F67+F72+F97+F102+F136+F141+F156+F161</f>
        <v>0</v>
      </c>
      <c r="G52" s="112"/>
      <c r="H52" s="112"/>
      <c r="I52" s="112"/>
      <c r="J52" s="112"/>
    </row>
    <row r="53" spans="1:10" ht="16.2">
      <c r="A53" s="149"/>
      <c r="B53" s="174" t="s">
        <v>177</v>
      </c>
      <c r="C53" s="109" t="s">
        <v>24</v>
      </c>
      <c r="D53" s="19" t="s">
        <v>58</v>
      </c>
      <c r="E53" s="13">
        <f>E54+E55+E56+E57</f>
        <v>1140</v>
      </c>
      <c r="F53" s="13">
        <f>F54+F55+F56+F57</f>
        <v>1136.635</v>
      </c>
      <c r="G53" s="102" t="s">
        <v>0</v>
      </c>
      <c r="H53" s="102" t="s">
        <v>0</v>
      </c>
      <c r="I53" s="102" t="s">
        <v>0</v>
      </c>
      <c r="J53" s="102" t="s">
        <v>0</v>
      </c>
    </row>
    <row r="54" spans="1:10" ht="41.4">
      <c r="A54" s="149"/>
      <c r="B54" s="175"/>
      <c r="C54" s="110"/>
      <c r="D54" s="1" t="s">
        <v>54</v>
      </c>
      <c r="E54" s="14">
        <f>E109</f>
        <v>1026</v>
      </c>
      <c r="F54" s="14">
        <f>F109</f>
        <v>1022.97</v>
      </c>
      <c r="G54" s="103"/>
      <c r="H54" s="103"/>
      <c r="I54" s="103"/>
      <c r="J54" s="103"/>
    </row>
    <row r="55" spans="1:10" ht="45.75" customHeight="1">
      <c r="A55" s="149"/>
      <c r="B55" s="175"/>
      <c r="C55" s="110"/>
      <c r="D55" s="1" t="s">
        <v>55</v>
      </c>
      <c r="E55" s="14">
        <f>E65+E70+E75+E100+E105+E139+E144+E159+E164</f>
        <v>0</v>
      </c>
      <c r="F55" s="14">
        <f>F65+F70+F75+F100+F105+F139+F144+F159+F164</f>
        <v>0</v>
      </c>
      <c r="G55" s="103"/>
      <c r="H55" s="103"/>
      <c r="I55" s="103"/>
      <c r="J55" s="103"/>
    </row>
    <row r="56" spans="1:10" ht="41.4">
      <c r="A56" s="149"/>
      <c r="B56" s="175"/>
      <c r="C56" s="110"/>
      <c r="D56" s="1" t="s">
        <v>56</v>
      </c>
      <c r="E56" s="14">
        <f>E110</f>
        <v>114</v>
      </c>
      <c r="F56" s="14">
        <f>F110</f>
        <v>113.66500000000001</v>
      </c>
      <c r="G56" s="103"/>
      <c r="H56" s="103"/>
      <c r="I56" s="103"/>
      <c r="J56" s="103"/>
    </row>
    <row r="57" spans="1:10">
      <c r="A57" s="150"/>
      <c r="B57" s="176"/>
      <c r="C57" s="111"/>
      <c r="D57" s="15" t="s">
        <v>57</v>
      </c>
      <c r="E57" s="14">
        <f>E67+E72+E77+E102+E107+E141+E146+E161+E166</f>
        <v>0</v>
      </c>
      <c r="F57" s="14">
        <f>F67+F72+F77+F102+F107+F141+F146+F161+F166</f>
        <v>0</v>
      </c>
      <c r="G57" s="112"/>
      <c r="H57" s="112"/>
      <c r="I57" s="112"/>
      <c r="J57" s="112"/>
    </row>
    <row r="58" spans="1:10" ht="15.75" customHeight="1">
      <c r="A58" s="99" t="s">
        <v>65</v>
      </c>
      <c r="B58" s="98" t="s">
        <v>66</v>
      </c>
      <c r="C58" s="107" t="s">
        <v>24</v>
      </c>
      <c r="D58" s="20" t="s">
        <v>58</v>
      </c>
      <c r="E58" s="21">
        <f>E59+E60+E61+E62</f>
        <v>0</v>
      </c>
      <c r="F58" s="21">
        <f>F59+F60+F61+F62</f>
        <v>0</v>
      </c>
      <c r="G58" s="109" t="s">
        <v>12</v>
      </c>
      <c r="H58" s="109">
        <v>0</v>
      </c>
      <c r="I58" s="109">
        <v>0</v>
      </c>
      <c r="J58" s="109"/>
    </row>
    <row r="59" spans="1:10" ht="15.75" customHeight="1">
      <c r="A59" s="100"/>
      <c r="B59" s="98"/>
      <c r="C59" s="108"/>
      <c r="D59" s="15" t="s">
        <v>20</v>
      </c>
      <c r="E59" s="14">
        <v>0</v>
      </c>
      <c r="F59" s="14">
        <v>0</v>
      </c>
      <c r="G59" s="110"/>
      <c r="H59" s="110"/>
      <c r="I59" s="110"/>
      <c r="J59" s="110"/>
    </row>
    <row r="60" spans="1:10" ht="15.75" customHeight="1">
      <c r="A60" s="100"/>
      <c r="B60" s="98"/>
      <c r="C60" s="108"/>
      <c r="D60" s="15" t="s">
        <v>67</v>
      </c>
      <c r="E60" s="14">
        <v>0</v>
      </c>
      <c r="F60" s="14">
        <v>0</v>
      </c>
      <c r="G60" s="110"/>
      <c r="H60" s="110"/>
      <c r="I60" s="110"/>
      <c r="J60" s="110"/>
    </row>
    <row r="61" spans="1:10" ht="15.75" customHeight="1">
      <c r="A61" s="100"/>
      <c r="B61" s="98"/>
      <c r="C61" s="108"/>
      <c r="D61" s="15" t="s">
        <v>22</v>
      </c>
      <c r="E61" s="14">
        <v>0</v>
      </c>
      <c r="F61" s="14">
        <v>0</v>
      </c>
      <c r="G61" s="110"/>
      <c r="H61" s="110"/>
      <c r="I61" s="110"/>
      <c r="J61" s="110"/>
    </row>
    <row r="62" spans="1:10" ht="15.75" customHeight="1">
      <c r="A62" s="101"/>
      <c r="B62" s="98"/>
      <c r="C62" s="129"/>
      <c r="D62" s="15" t="s">
        <v>68</v>
      </c>
      <c r="E62" s="14">
        <v>0</v>
      </c>
      <c r="F62" s="14">
        <v>0</v>
      </c>
      <c r="G62" s="111"/>
      <c r="H62" s="111"/>
      <c r="I62" s="111"/>
      <c r="J62" s="111"/>
    </row>
    <row r="63" spans="1:10" ht="14.4">
      <c r="A63" s="106" t="s">
        <v>69</v>
      </c>
      <c r="B63" s="141" t="s">
        <v>1</v>
      </c>
      <c r="C63" s="107" t="s">
        <v>24</v>
      </c>
      <c r="D63" s="20" t="s">
        <v>58</v>
      </c>
      <c r="E63" s="21">
        <f>E64+E65+E66+E67</f>
        <v>0</v>
      </c>
      <c r="F63" s="21">
        <f>F64+F65+F66+F67</f>
        <v>0</v>
      </c>
      <c r="G63" s="109" t="s">
        <v>12</v>
      </c>
      <c r="H63" s="102">
        <v>0</v>
      </c>
      <c r="I63" s="102">
        <v>0</v>
      </c>
      <c r="J63" s="104"/>
    </row>
    <row r="64" spans="1:10" ht="15.75" customHeight="1">
      <c r="A64" s="106"/>
      <c r="B64" s="142"/>
      <c r="C64" s="108"/>
      <c r="D64" s="15" t="s">
        <v>20</v>
      </c>
      <c r="E64" s="14">
        <v>0</v>
      </c>
      <c r="F64" s="14">
        <v>0</v>
      </c>
      <c r="G64" s="110"/>
      <c r="H64" s="103"/>
      <c r="I64" s="103"/>
      <c r="J64" s="105"/>
    </row>
    <row r="65" spans="1:10">
      <c r="A65" s="106"/>
      <c r="B65" s="142"/>
      <c r="C65" s="108"/>
      <c r="D65" s="15" t="s">
        <v>67</v>
      </c>
      <c r="E65" s="14">
        <v>0</v>
      </c>
      <c r="F65" s="14">
        <v>0</v>
      </c>
      <c r="G65" s="110"/>
      <c r="H65" s="103"/>
      <c r="I65" s="103"/>
      <c r="J65" s="105"/>
    </row>
    <row r="66" spans="1:10" ht="15.75" customHeight="1">
      <c r="A66" s="106"/>
      <c r="B66" s="142"/>
      <c r="C66" s="108"/>
      <c r="D66" s="15" t="s">
        <v>22</v>
      </c>
      <c r="E66" s="14">
        <v>0</v>
      </c>
      <c r="F66" s="14">
        <v>0</v>
      </c>
      <c r="G66" s="110"/>
      <c r="H66" s="103"/>
      <c r="I66" s="103"/>
      <c r="J66" s="105"/>
    </row>
    <row r="67" spans="1:10" ht="15.75" customHeight="1">
      <c r="A67" s="106"/>
      <c r="B67" s="143"/>
      <c r="C67" s="129"/>
      <c r="D67" s="15" t="s">
        <v>68</v>
      </c>
      <c r="E67" s="14">
        <v>0</v>
      </c>
      <c r="F67" s="14">
        <v>0</v>
      </c>
      <c r="G67" s="111"/>
      <c r="H67" s="112"/>
      <c r="I67" s="112"/>
      <c r="J67" s="114"/>
    </row>
    <row r="68" spans="1:10" ht="15.75" customHeight="1">
      <c r="A68" s="106" t="s">
        <v>70</v>
      </c>
      <c r="B68" s="159" t="s">
        <v>71</v>
      </c>
      <c r="C68" s="107" t="s">
        <v>24</v>
      </c>
      <c r="D68" s="20" t="s">
        <v>58</v>
      </c>
      <c r="E68" s="21">
        <f>E69+E70+E71+E72</f>
        <v>1370.9</v>
      </c>
      <c r="F68" s="21">
        <f>F69+F70+F71+F72</f>
        <v>1342.08</v>
      </c>
      <c r="G68" s="109" t="s">
        <v>169</v>
      </c>
      <c r="H68" s="102">
        <v>13</v>
      </c>
      <c r="I68" s="102" t="s">
        <v>0</v>
      </c>
      <c r="J68" s="102" t="s">
        <v>0</v>
      </c>
    </row>
    <row r="69" spans="1:10" ht="15.75" customHeight="1">
      <c r="A69" s="106"/>
      <c r="B69" s="159"/>
      <c r="C69" s="108"/>
      <c r="D69" s="15" t="s">
        <v>20</v>
      </c>
      <c r="E69" s="14">
        <f>E74+E79+E84+E89</f>
        <v>0</v>
      </c>
      <c r="F69" s="15">
        <v>0</v>
      </c>
      <c r="G69" s="110"/>
      <c r="H69" s="103"/>
      <c r="I69" s="103"/>
      <c r="J69" s="103"/>
    </row>
    <row r="70" spans="1:10" ht="15.75" customHeight="1">
      <c r="A70" s="106"/>
      <c r="B70" s="159"/>
      <c r="C70" s="108"/>
      <c r="D70" s="15" t="s">
        <v>67</v>
      </c>
      <c r="E70" s="14">
        <f t="shared" ref="E70:F72" si="1">E75+E80+E85+E90</f>
        <v>0</v>
      </c>
      <c r="F70" s="15">
        <v>0</v>
      </c>
      <c r="G70" s="110"/>
      <c r="H70" s="103"/>
      <c r="I70" s="103"/>
      <c r="J70" s="103"/>
    </row>
    <row r="71" spans="1:10" ht="15.75" customHeight="1">
      <c r="A71" s="106"/>
      <c r="B71" s="159"/>
      <c r="C71" s="108"/>
      <c r="D71" s="15" t="s">
        <v>22</v>
      </c>
      <c r="E71" s="14">
        <f>E86+E91+E76+E81</f>
        <v>1370.9</v>
      </c>
      <c r="F71" s="14">
        <f>F76+F81+F86+F91</f>
        <v>1342.08</v>
      </c>
      <c r="G71" s="110"/>
      <c r="H71" s="103"/>
      <c r="I71" s="103"/>
      <c r="J71" s="103"/>
    </row>
    <row r="72" spans="1:10" ht="15.75" customHeight="1">
      <c r="A72" s="106"/>
      <c r="B72" s="159"/>
      <c r="C72" s="129"/>
      <c r="D72" s="15" t="s">
        <v>68</v>
      </c>
      <c r="E72" s="14">
        <f t="shared" si="1"/>
        <v>0</v>
      </c>
      <c r="F72" s="14">
        <f t="shared" si="1"/>
        <v>0</v>
      </c>
      <c r="G72" s="110"/>
      <c r="H72" s="103"/>
      <c r="I72" s="112"/>
      <c r="J72" s="112"/>
    </row>
    <row r="73" spans="1:10" ht="15.75" customHeight="1">
      <c r="A73" s="106" t="s">
        <v>72</v>
      </c>
      <c r="B73" s="159" t="s">
        <v>71</v>
      </c>
      <c r="C73" s="107" t="s">
        <v>24</v>
      </c>
      <c r="D73" s="15" t="s">
        <v>58</v>
      </c>
      <c r="E73" s="14">
        <f>E74+E75+E76+E77</f>
        <v>0</v>
      </c>
      <c r="F73" s="14">
        <f>F74+F75+F76+F77</f>
        <v>0</v>
      </c>
      <c r="G73" s="110"/>
      <c r="H73" s="103"/>
      <c r="I73" s="102">
        <v>0</v>
      </c>
      <c r="J73" s="104"/>
    </row>
    <row r="74" spans="1:10" ht="15.75" customHeight="1">
      <c r="A74" s="106"/>
      <c r="B74" s="159"/>
      <c r="C74" s="108"/>
      <c r="D74" s="15" t="s">
        <v>20</v>
      </c>
      <c r="E74" s="14">
        <v>0</v>
      </c>
      <c r="F74" s="14">
        <v>0</v>
      </c>
      <c r="G74" s="110"/>
      <c r="H74" s="103"/>
      <c r="I74" s="103"/>
      <c r="J74" s="105"/>
    </row>
    <row r="75" spans="1:10" ht="15.75" customHeight="1">
      <c r="A75" s="106"/>
      <c r="B75" s="159"/>
      <c r="C75" s="108"/>
      <c r="D75" s="15" t="s">
        <v>67</v>
      </c>
      <c r="E75" s="14">
        <v>0</v>
      </c>
      <c r="F75" s="14">
        <v>0</v>
      </c>
      <c r="G75" s="110"/>
      <c r="H75" s="103"/>
      <c r="I75" s="103"/>
      <c r="J75" s="105"/>
    </row>
    <row r="76" spans="1:10" ht="15.75" customHeight="1">
      <c r="A76" s="106"/>
      <c r="B76" s="159"/>
      <c r="C76" s="108"/>
      <c r="D76" s="15" t="s">
        <v>22</v>
      </c>
      <c r="E76" s="14">
        <v>0</v>
      </c>
      <c r="F76" s="14">
        <v>0</v>
      </c>
      <c r="G76" s="110"/>
      <c r="H76" s="103"/>
      <c r="I76" s="103"/>
      <c r="J76" s="105"/>
    </row>
    <row r="77" spans="1:10" ht="15.75" customHeight="1">
      <c r="A77" s="106"/>
      <c r="B77" s="159"/>
      <c r="C77" s="129"/>
      <c r="D77" s="15" t="s">
        <v>68</v>
      </c>
      <c r="E77" s="14">
        <v>0</v>
      </c>
      <c r="F77" s="14">
        <v>0</v>
      </c>
      <c r="G77" s="110"/>
      <c r="H77" s="103"/>
      <c r="I77" s="112"/>
      <c r="J77" s="114"/>
    </row>
    <row r="78" spans="1:10" ht="15.75" customHeight="1">
      <c r="A78" s="106" t="s">
        <v>73</v>
      </c>
      <c r="B78" s="159" t="s">
        <v>71</v>
      </c>
      <c r="C78" s="107" t="s">
        <v>24</v>
      </c>
      <c r="D78" s="15" t="s">
        <v>58</v>
      </c>
      <c r="E78" s="14">
        <f>E79+E80+E81+E82</f>
        <v>1081.8</v>
      </c>
      <c r="F78" s="14">
        <f>F79+F80+F81+F82</f>
        <v>1081.8</v>
      </c>
      <c r="G78" s="110"/>
      <c r="H78" s="103"/>
      <c r="I78" s="102">
        <v>13</v>
      </c>
      <c r="J78" s="104"/>
    </row>
    <row r="79" spans="1:10" ht="15.75" customHeight="1">
      <c r="A79" s="106"/>
      <c r="B79" s="159"/>
      <c r="C79" s="108"/>
      <c r="D79" s="15" t="s">
        <v>20</v>
      </c>
      <c r="E79" s="14">
        <f>E84+E89</f>
        <v>0</v>
      </c>
      <c r="F79" s="14">
        <f>F84+F89</f>
        <v>0</v>
      </c>
      <c r="G79" s="110"/>
      <c r="H79" s="103"/>
      <c r="I79" s="103"/>
      <c r="J79" s="105"/>
    </row>
    <row r="80" spans="1:10" ht="15.75" customHeight="1">
      <c r="A80" s="106"/>
      <c r="B80" s="159"/>
      <c r="C80" s="108"/>
      <c r="D80" s="15" t="s">
        <v>67</v>
      </c>
      <c r="E80" s="14">
        <f>E85+E90</f>
        <v>0</v>
      </c>
      <c r="F80" s="14">
        <f>F85+F90</f>
        <v>0</v>
      </c>
      <c r="G80" s="110"/>
      <c r="H80" s="103"/>
      <c r="I80" s="103"/>
      <c r="J80" s="105"/>
    </row>
    <row r="81" spans="1:10" ht="15.75" customHeight="1">
      <c r="A81" s="106"/>
      <c r="B81" s="159"/>
      <c r="C81" s="108"/>
      <c r="D81" s="15" t="s">
        <v>22</v>
      </c>
      <c r="E81" s="14">
        <v>1081.8</v>
      </c>
      <c r="F81" s="14">
        <v>1081.8</v>
      </c>
      <c r="G81" s="110"/>
      <c r="H81" s="103"/>
      <c r="I81" s="103"/>
      <c r="J81" s="105"/>
    </row>
    <row r="82" spans="1:10" ht="15.75" customHeight="1">
      <c r="A82" s="106"/>
      <c r="B82" s="159"/>
      <c r="C82" s="129"/>
      <c r="D82" s="15" t="s">
        <v>68</v>
      </c>
      <c r="E82" s="14">
        <v>0</v>
      </c>
      <c r="F82" s="14">
        <v>0</v>
      </c>
      <c r="G82" s="110"/>
      <c r="H82" s="103"/>
      <c r="I82" s="112"/>
      <c r="J82" s="114"/>
    </row>
    <row r="83" spans="1:10" ht="15.75" customHeight="1">
      <c r="A83" s="106" t="s">
        <v>74</v>
      </c>
      <c r="B83" s="159" t="s">
        <v>71</v>
      </c>
      <c r="C83" s="107" t="s">
        <v>24</v>
      </c>
      <c r="D83" s="15" t="s">
        <v>58</v>
      </c>
      <c r="E83" s="14">
        <f>E84+E85+E86+E87</f>
        <v>65.900000000000006</v>
      </c>
      <c r="F83" s="14">
        <f>F84+F85+F86+F87</f>
        <v>47.16</v>
      </c>
      <c r="G83" s="110"/>
      <c r="H83" s="103"/>
      <c r="I83" s="102">
        <v>13</v>
      </c>
      <c r="J83" s="109"/>
    </row>
    <row r="84" spans="1:10" ht="15.75" customHeight="1">
      <c r="A84" s="106"/>
      <c r="B84" s="159"/>
      <c r="C84" s="108"/>
      <c r="D84" s="15" t="s">
        <v>20</v>
      </c>
      <c r="E84" s="14">
        <v>0</v>
      </c>
      <c r="F84" s="14">
        <v>0</v>
      </c>
      <c r="G84" s="110"/>
      <c r="H84" s="103"/>
      <c r="I84" s="103"/>
      <c r="J84" s="110"/>
    </row>
    <row r="85" spans="1:10" ht="15.75" customHeight="1">
      <c r="A85" s="106"/>
      <c r="B85" s="159"/>
      <c r="C85" s="108"/>
      <c r="D85" s="15" t="s">
        <v>67</v>
      </c>
      <c r="E85" s="14">
        <v>0</v>
      </c>
      <c r="F85" s="14">
        <v>0</v>
      </c>
      <c r="G85" s="110"/>
      <c r="H85" s="103"/>
      <c r="I85" s="103"/>
      <c r="J85" s="110"/>
    </row>
    <row r="86" spans="1:10" ht="15.75" customHeight="1">
      <c r="A86" s="106"/>
      <c r="B86" s="159"/>
      <c r="C86" s="108"/>
      <c r="D86" s="15" t="s">
        <v>22</v>
      </c>
      <c r="E86" s="14">
        <v>65.900000000000006</v>
      </c>
      <c r="F86" s="14">
        <v>47.16</v>
      </c>
      <c r="G86" s="110"/>
      <c r="H86" s="103"/>
      <c r="I86" s="103"/>
      <c r="J86" s="110"/>
    </row>
    <row r="87" spans="1:10" ht="15.75" customHeight="1">
      <c r="A87" s="106"/>
      <c r="B87" s="159"/>
      <c r="C87" s="129"/>
      <c r="D87" s="15" t="s">
        <v>68</v>
      </c>
      <c r="E87" s="14">
        <v>0</v>
      </c>
      <c r="F87" s="15">
        <v>0</v>
      </c>
      <c r="G87" s="110"/>
      <c r="H87" s="103"/>
      <c r="I87" s="112"/>
      <c r="J87" s="111"/>
    </row>
    <row r="88" spans="1:10" ht="15.75" customHeight="1">
      <c r="A88" s="106" t="s">
        <v>75</v>
      </c>
      <c r="B88" s="159" t="s">
        <v>71</v>
      </c>
      <c r="C88" s="107" t="s">
        <v>24</v>
      </c>
      <c r="D88" s="15" t="s">
        <v>58</v>
      </c>
      <c r="E88" s="14">
        <f>E89+E90+E91+E92</f>
        <v>223.2</v>
      </c>
      <c r="F88" s="14">
        <f>F89+F90+F91+F92</f>
        <v>213.12</v>
      </c>
      <c r="G88" s="110"/>
      <c r="H88" s="103"/>
      <c r="I88" s="102">
        <v>13</v>
      </c>
      <c r="J88" s="109"/>
    </row>
    <row r="89" spans="1:10" ht="15.75" customHeight="1">
      <c r="A89" s="106"/>
      <c r="B89" s="159"/>
      <c r="C89" s="108"/>
      <c r="D89" s="15" t="s">
        <v>20</v>
      </c>
      <c r="E89" s="14">
        <v>0</v>
      </c>
      <c r="F89" s="15">
        <v>0</v>
      </c>
      <c r="G89" s="110"/>
      <c r="H89" s="103"/>
      <c r="I89" s="103"/>
      <c r="J89" s="110"/>
    </row>
    <row r="90" spans="1:10" ht="15.75" customHeight="1">
      <c r="A90" s="106"/>
      <c r="B90" s="159"/>
      <c r="C90" s="108"/>
      <c r="D90" s="15" t="s">
        <v>67</v>
      </c>
      <c r="E90" s="14">
        <v>0</v>
      </c>
      <c r="F90" s="15">
        <v>0</v>
      </c>
      <c r="G90" s="110"/>
      <c r="H90" s="103"/>
      <c r="I90" s="103"/>
      <c r="J90" s="110"/>
    </row>
    <row r="91" spans="1:10" ht="15.75" customHeight="1">
      <c r="A91" s="106"/>
      <c r="B91" s="159"/>
      <c r="C91" s="108"/>
      <c r="D91" s="15" t="s">
        <v>22</v>
      </c>
      <c r="E91" s="14">
        <v>223.2</v>
      </c>
      <c r="F91" s="14">
        <v>213.12</v>
      </c>
      <c r="G91" s="110"/>
      <c r="H91" s="103"/>
      <c r="I91" s="103"/>
      <c r="J91" s="110"/>
    </row>
    <row r="92" spans="1:10" ht="15.75" customHeight="1">
      <c r="A92" s="106"/>
      <c r="B92" s="159"/>
      <c r="C92" s="129"/>
      <c r="D92" s="15" t="s">
        <v>68</v>
      </c>
      <c r="E92" s="14">
        <v>0</v>
      </c>
      <c r="F92" s="15">
        <v>0</v>
      </c>
      <c r="G92" s="111"/>
      <c r="H92" s="112"/>
      <c r="I92" s="112"/>
      <c r="J92" s="111"/>
    </row>
    <row r="93" spans="1:10" ht="15.75" customHeight="1">
      <c r="A93" s="99" t="s">
        <v>76</v>
      </c>
      <c r="B93" s="159" t="s">
        <v>77</v>
      </c>
      <c r="C93" s="107" t="s">
        <v>24</v>
      </c>
      <c r="D93" s="20" t="s">
        <v>58</v>
      </c>
      <c r="E93" s="21">
        <f>E94+E95+E96+E97</f>
        <v>3588.3</v>
      </c>
      <c r="F93" s="21">
        <f>F94+F95+F96+F97</f>
        <v>3569.9169999999999</v>
      </c>
      <c r="G93" s="109" t="s">
        <v>169</v>
      </c>
      <c r="H93" s="109">
        <v>13</v>
      </c>
      <c r="I93" s="109">
        <v>13</v>
      </c>
      <c r="J93" s="109"/>
    </row>
    <row r="94" spans="1:10" ht="15.75" customHeight="1">
      <c r="A94" s="100"/>
      <c r="B94" s="159"/>
      <c r="C94" s="108"/>
      <c r="D94" s="15" t="s">
        <v>20</v>
      </c>
      <c r="E94" s="14">
        <v>0</v>
      </c>
      <c r="F94" s="14">
        <v>0</v>
      </c>
      <c r="G94" s="110"/>
      <c r="H94" s="110"/>
      <c r="I94" s="110"/>
      <c r="J94" s="110"/>
    </row>
    <row r="95" spans="1:10" ht="15.75" customHeight="1">
      <c r="A95" s="100"/>
      <c r="B95" s="159"/>
      <c r="C95" s="108"/>
      <c r="D95" s="15" t="s">
        <v>67</v>
      </c>
      <c r="E95" s="14">
        <v>0</v>
      </c>
      <c r="F95" s="14">
        <v>0</v>
      </c>
      <c r="G95" s="110"/>
      <c r="H95" s="110"/>
      <c r="I95" s="110"/>
      <c r="J95" s="110"/>
    </row>
    <row r="96" spans="1:10" ht="15.75" customHeight="1">
      <c r="A96" s="100"/>
      <c r="B96" s="159"/>
      <c r="C96" s="108"/>
      <c r="D96" s="15" t="s">
        <v>22</v>
      </c>
      <c r="E96" s="14">
        <v>3588.3</v>
      </c>
      <c r="F96" s="28">
        <v>3569.9169999999999</v>
      </c>
      <c r="G96" s="110"/>
      <c r="H96" s="110"/>
      <c r="I96" s="110"/>
      <c r="J96" s="110"/>
    </row>
    <row r="97" spans="1:10" ht="15.75" customHeight="1">
      <c r="A97" s="101"/>
      <c r="B97" s="159"/>
      <c r="C97" s="129"/>
      <c r="D97" s="15" t="s">
        <v>68</v>
      </c>
      <c r="E97" s="14">
        <v>0</v>
      </c>
      <c r="F97" s="15">
        <v>0</v>
      </c>
      <c r="G97" s="111"/>
      <c r="H97" s="111"/>
      <c r="I97" s="111"/>
      <c r="J97" s="111"/>
    </row>
    <row r="98" spans="1:10" ht="15.75" customHeight="1">
      <c r="A98" s="99" t="s">
        <v>78</v>
      </c>
      <c r="B98" s="98" t="s">
        <v>3</v>
      </c>
      <c r="C98" s="107" t="s">
        <v>24</v>
      </c>
      <c r="D98" s="20" t="s">
        <v>58</v>
      </c>
      <c r="E98" s="21">
        <f>E99+E100+E101+E102</f>
        <v>250189.5</v>
      </c>
      <c r="F98" s="21">
        <f>F99+F100+F101+F102</f>
        <v>246938.91999999998</v>
      </c>
      <c r="G98" s="109" t="s">
        <v>169</v>
      </c>
      <c r="H98" s="102">
        <v>19</v>
      </c>
      <c r="I98" s="102">
        <v>19</v>
      </c>
      <c r="J98" s="109"/>
    </row>
    <row r="99" spans="1:10" ht="15.75" customHeight="1">
      <c r="A99" s="100"/>
      <c r="B99" s="98"/>
      <c r="C99" s="108"/>
      <c r="D99" s="15" t="s">
        <v>20</v>
      </c>
      <c r="E99" s="14">
        <f>E104+E109</f>
        <v>199178.9</v>
      </c>
      <c r="F99" s="14">
        <f>F104+F109</f>
        <v>199175.87</v>
      </c>
      <c r="G99" s="110"/>
      <c r="H99" s="103"/>
      <c r="I99" s="103"/>
      <c r="J99" s="110"/>
    </row>
    <row r="100" spans="1:10" ht="15.75" customHeight="1">
      <c r="A100" s="100"/>
      <c r="B100" s="98"/>
      <c r="C100" s="108"/>
      <c r="D100" s="15" t="s">
        <v>67</v>
      </c>
      <c r="E100" s="14">
        <v>0</v>
      </c>
      <c r="F100" s="14">
        <v>0</v>
      </c>
      <c r="G100" s="110"/>
      <c r="H100" s="103"/>
      <c r="I100" s="103"/>
      <c r="J100" s="110"/>
    </row>
    <row r="101" spans="1:10" ht="15.75" customHeight="1">
      <c r="A101" s="100"/>
      <c r="B101" s="98"/>
      <c r="C101" s="108"/>
      <c r="D101" s="15" t="s">
        <v>22</v>
      </c>
      <c r="E101" s="14">
        <f>E106+E110</f>
        <v>51010.6</v>
      </c>
      <c r="F101" s="14">
        <f>F106+F110</f>
        <v>47763.05</v>
      </c>
      <c r="G101" s="110"/>
      <c r="H101" s="103"/>
      <c r="I101" s="103"/>
      <c r="J101" s="110"/>
    </row>
    <row r="102" spans="1:10" ht="15.75" customHeight="1">
      <c r="A102" s="100"/>
      <c r="B102" s="98"/>
      <c r="C102" s="129"/>
      <c r="D102" s="15" t="s">
        <v>68</v>
      </c>
      <c r="E102" s="14">
        <v>0</v>
      </c>
      <c r="F102" s="14">
        <v>0</v>
      </c>
      <c r="G102" s="110"/>
      <c r="H102" s="103"/>
      <c r="I102" s="103"/>
      <c r="J102" s="110"/>
    </row>
    <row r="103" spans="1:10" ht="15.75" customHeight="1">
      <c r="A103" s="100"/>
      <c r="B103" s="98" t="s">
        <v>192</v>
      </c>
      <c r="C103" s="107" t="s">
        <v>24</v>
      </c>
      <c r="D103" s="15" t="s">
        <v>58</v>
      </c>
      <c r="E103" s="14">
        <f>E104+E105+E106+E107</f>
        <v>249049.5</v>
      </c>
      <c r="F103" s="14">
        <f>F104+F105+F106+F107</f>
        <v>245802.285</v>
      </c>
      <c r="G103" s="110"/>
      <c r="H103" s="103"/>
      <c r="I103" s="103"/>
      <c r="J103" s="110"/>
    </row>
    <row r="104" spans="1:10" ht="15.75" customHeight="1">
      <c r="A104" s="100"/>
      <c r="B104" s="98"/>
      <c r="C104" s="108"/>
      <c r="D104" s="15" t="s">
        <v>20</v>
      </c>
      <c r="E104" s="14">
        <f>E112+E120</f>
        <v>198152.9</v>
      </c>
      <c r="F104" s="14">
        <f>F112+F120</f>
        <v>198152.9</v>
      </c>
      <c r="G104" s="110"/>
      <c r="H104" s="103"/>
      <c r="I104" s="103"/>
      <c r="J104" s="110"/>
    </row>
    <row r="105" spans="1:10" ht="15.75" customHeight="1">
      <c r="A105" s="100"/>
      <c r="B105" s="98"/>
      <c r="C105" s="108"/>
      <c r="D105" s="15" t="s">
        <v>67</v>
      </c>
      <c r="E105" s="14">
        <v>0</v>
      </c>
      <c r="F105" s="15">
        <v>0</v>
      </c>
      <c r="G105" s="110"/>
      <c r="H105" s="103"/>
      <c r="I105" s="103"/>
      <c r="J105" s="110"/>
    </row>
    <row r="106" spans="1:10" ht="15.75" customHeight="1">
      <c r="A106" s="100"/>
      <c r="B106" s="98"/>
      <c r="C106" s="108"/>
      <c r="D106" s="15" t="s">
        <v>22</v>
      </c>
      <c r="E106" s="14">
        <f>E114+E122</f>
        <v>50896.6</v>
      </c>
      <c r="F106" s="14">
        <f>F114+F122</f>
        <v>47649.385000000002</v>
      </c>
      <c r="G106" s="110"/>
      <c r="H106" s="103"/>
      <c r="I106" s="103"/>
      <c r="J106" s="110"/>
    </row>
    <row r="107" spans="1:10" ht="15.75" customHeight="1">
      <c r="A107" s="100"/>
      <c r="B107" s="98"/>
      <c r="C107" s="129"/>
      <c r="D107" s="15" t="s">
        <v>68</v>
      </c>
      <c r="E107" s="14">
        <v>0</v>
      </c>
      <c r="F107" s="15">
        <v>0</v>
      </c>
      <c r="G107" s="110"/>
      <c r="H107" s="103"/>
      <c r="I107" s="103"/>
      <c r="J107" s="110"/>
    </row>
    <row r="108" spans="1:10" ht="15.75" customHeight="1">
      <c r="A108" s="100"/>
      <c r="B108" s="141" t="s">
        <v>190</v>
      </c>
      <c r="C108" s="86"/>
      <c r="D108" s="15" t="s">
        <v>58</v>
      </c>
      <c r="E108" s="14">
        <f>E109+E110</f>
        <v>1140</v>
      </c>
      <c r="F108" s="14">
        <f>F109+F110</f>
        <v>1136.635</v>
      </c>
      <c r="G108" s="110"/>
      <c r="H108" s="103"/>
      <c r="I108" s="103"/>
      <c r="J108" s="110"/>
    </row>
    <row r="109" spans="1:10" ht="15.75" customHeight="1">
      <c r="A109" s="100"/>
      <c r="B109" s="142"/>
      <c r="C109" s="86"/>
      <c r="D109" s="15" t="s">
        <v>20</v>
      </c>
      <c r="E109" s="14">
        <f>E117+E130</f>
        <v>1026</v>
      </c>
      <c r="F109" s="14">
        <f>F117+F130</f>
        <v>1022.97</v>
      </c>
      <c r="G109" s="110"/>
      <c r="H109" s="103"/>
      <c r="I109" s="103"/>
      <c r="J109" s="110"/>
    </row>
    <row r="110" spans="1:10" ht="15.75" customHeight="1">
      <c r="A110" s="101"/>
      <c r="B110" s="143"/>
      <c r="C110" s="86"/>
      <c r="D110" s="15" t="s">
        <v>22</v>
      </c>
      <c r="E110" s="14">
        <f>E118+E131</f>
        <v>114</v>
      </c>
      <c r="F110" s="14">
        <f>F118+F131</f>
        <v>113.66500000000001</v>
      </c>
      <c r="G110" s="110"/>
      <c r="H110" s="103"/>
      <c r="I110" s="103"/>
      <c r="J110" s="110"/>
    </row>
    <row r="111" spans="1:10" ht="15.75" customHeight="1">
      <c r="A111" s="99" t="s">
        <v>79</v>
      </c>
      <c r="B111" s="98" t="s">
        <v>191</v>
      </c>
      <c r="C111" s="107" t="s">
        <v>24</v>
      </c>
      <c r="D111" s="15" t="s">
        <v>58</v>
      </c>
      <c r="E111" s="14">
        <f>E112+E113+E114+E115</f>
        <v>248002</v>
      </c>
      <c r="F111" s="14">
        <f>F112+F113+F114+F115</f>
        <v>244754.785</v>
      </c>
      <c r="G111" s="110"/>
      <c r="H111" s="103"/>
      <c r="I111" s="103"/>
      <c r="J111" s="110"/>
    </row>
    <row r="112" spans="1:10" ht="15.75" customHeight="1">
      <c r="A112" s="100"/>
      <c r="B112" s="98"/>
      <c r="C112" s="108"/>
      <c r="D112" s="15" t="s">
        <v>20</v>
      </c>
      <c r="E112" s="14">
        <v>197105.4</v>
      </c>
      <c r="F112" s="14">
        <v>197105.4</v>
      </c>
      <c r="G112" s="110"/>
      <c r="H112" s="103"/>
      <c r="I112" s="103"/>
      <c r="J112" s="110"/>
    </row>
    <row r="113" spans="1:10" ht="15.75" customHeight="1">
      <c r="A113" s="100"/>
      <c r="B113" s="98"/>
      <c r="C113" s="108"/>
      <c r="D113" s="15" t="s">
        <v>67</v>
      </c>
      <c r="E113" s="14">
        <v>0</v>
      </c>
      <c r="F113" s="15">
        <v>0</v>
      </c>
      <c r="G113" s="110"/>
      <c r="H113" s="103"/>
      <c r="I113" s="103"/>
      <c r="J113" s="110"/>
    </row>
    <row r="114" spans="1:10" ht="15.75" customHeight="1">
      <c r="A114" s="100"/>
      <c r="B114" s="98"/>
      <c r="C114" s="108"/>
      <c r="D114" s="15" t="s">
        <v>22</v>
      </c>
      <c r="E114" s="14">
        <v>50896.6</v>
      </c>
      <c r="F114" s="14">
        <v>47649.385000000002</v>
      </c>
      <c r="G114" s="110"/>
      <c r="H114" s="103"/>
      <c r="I114" s="103"/>
      <c r="J114" s="110"/>
    </row>
    <row r="115" spans="1:10" ht="15.75" customHeight="1">
      <c r="A115" s="100"/>
      <c r="B115" s="98"/>
      <c r="C115" s="129"/>
      <c r="D115" s="15" t="s">
        <v>68</v>
      </c>
      <c r="E115" s="14">
        <v>0</v>
      </c>
      <c r="F115" s="15">
        <v>0</v>
      </c>
      <c r="G115" s="110"/>
      <c r="H115" s="103"/>
      <c r="I115" s="103"/>
      <c r="J115" s="110"/>
    </row>
    <row r="116" spans="1:10" ht="15.75" customHeight="1">
      <c r="A116" s="100"/>
      <c r="B116" s="141" t="s">
        <v>190</v>
      </c>
      <c r="C116" s="86"/>
      <c r="D116" s="15" t="s">
        <v>58</v>
      </c>
      <c r="E116" s="14">
        <f>E117+E118</f>
        <v>0</v>
      </c>
      <c r="F116" s="14">
        <f>F117+F118</f>
        <v>0</v>
      </c>
      <c r="G116" s="110"/>
      <c r="H116" s="103"/>
      <c r="I116" s="103"/>
      <c r="J116" s="110"/>
    </row>
    <row r="117" spans="1:10" ht="15.75" customHeight="1">
      <c r="A117" s="100"/>
      <c r="B117" s="142"/>
      <c r="C117" s="86"/>
      <c r="D117" s="15" t="s">
        <v>20</v>
      </c>
      <c r="E117" s="14">
        <v>0</v>
      </c>
      <c r="F117" s="14">
        <v>0</v>
      </c>
      <c r="G117" s="110"/>
      <c r="H117" s="103"/>
      <c r="I117" s="103"/>
      <c r="J117" s="110"/>
    </row>
    <row r="118" spans="1:10" ht="15.75" customHeight="1">
      <c r="A118" s="101"/>
      <c r="B118" s="143"/>
      <c r="C118" s="86"/>
      <c r="D118" s="15" t="s">
        <v>22</v>
      </c>
      <c r="E118" s="14">
        <v>0</v>
      </c>
      <c r="F118" s="15">
        <v>0</v>
      </c>
      <c r="G118" s="110"/>
      <c r="H118" s="103"/>
      <c r="I118" s="103"/>
      <c r="J118" s="110"/>
    </row>
    <row r="119" spans="1:10" ht="15.75" customHeight="1">
      <c r="A119" s="160" t="s">
        <v>80</v>
      </c>
      <c r="B119" s="98" t="s">
        <v>3</v>
      </c>
      <c r="C119" s="107" t="s">
        <v>24</v>
      </c>
      <c r="D119" s="15" t="s">
        <v>58</v>
      </c>
      <c r="E119" s="14">
        <f>E120+E121+E122+E123</f>
        <v>1047.5</v>
      </c>
      <c r="F119" s="14">
        <f>F120+F121+F122+F123</f>
        <v>1047.5</v>
      </c>
      <c r="G119" s="110"/>
      <c r="H119" s="103"/>
      <c r="I119" s="103"/>
      <c r="J119" s="110"/>
    </row>
    <row r="120" spans="1:10" ht="15.75" customHeight="1">
      <c r="A120" s="160"/>
      <c r="B120" s="98"/>
      <c r="C120" s="108"/>
      <c r="D120" s="15" t="s">
        <v>20</v>
      </c>
      <c r="E120" s="14">
        <v>1047.5</v>
      </c>
      <c r="F120" s="15">
        <v>1047.5</v>
      </c>
      <c r="G120" s="110"/>
      <c r="H120" s="103"/>
      <c r="I120" s="103"/>
      <c r="J120" s="110"/>
    </row>
    <row r="121" spans="1:10" ht="15.75" customHeight="1">
      <c r="A121" s="160"/>
      <c r="B121" s="98"/>
      <c r="C121" s="108"/>
      <c r="D121" s="15" t="s">
        <v>67</v>
      </c>
      <c r="E121" s="14">
        <v>0</v>
      </c>
      <c r="F121" s="14">
        <v>0</v>
      </c>
      <c r="G121" s="110"/>
      <c r="H121" s="103"/>
      <c r="I121" s="103"/>
      <c r="J121" s="110"/>
    </row>
    <row r="122" spans="1:10" ht="15.75" customHeight="1">
      <c r="A122" s="160"/>
      <c r="B122" s="98"/>
      <c r="C122" s="108"/>
      <c r="D122" s="15" t="s">
        <v>22</v>
      </c>
      <c r="E122" s="14">
        <v>0</v>
      </c>
      <c r="F122" s="14">
        <v>0</v>
      </c>
      <c r="G122" s="110"/>
      <c r="H122" s="103"/>
      <c r="I122" s="103"/>
      <c r="J122" s="110"/>
    </row>
    <row r="123" spans="1:10" ht="15.75" customHeight="1">
      <c r="A123" s="160"/>
      <c r="B123" s="98"/>
      <c r="C123" s="129"/>
      <c r="D123" s="15" t="s">
        <v>68</v>
      </c>
      <c r="E123" s="14">
        <v>0</v>
      </c>
      <c r="F123" s="14">
        <v>0</v>
      </c>
      <c r="G123" s="110"/>
      <c r="H123" s="103"/>
      <c r="I123" s="103"/>
      <c r="J123" s="110"/>
    </row>
    <row r="124" spans="1:10" ht="15.75" customHeight="1">
      <c r="A124" s="161" t="s">
        <v>285</v>
      </c>
      <c r="B124" s="98" t="s">
        <v>6</v>
      </c>
      <c r="C124" s="107" t="s">
        <v>24</v>
      </c>
      <c r="D124" s="15" t="s">
        <v>58</v>
      </c>
      <c r="E124" s="14">
        <f>E125+E126+E127+E128</f>
        <v>0</v>
      </c>
      <c r="F124" s="14">
        <f>F125+F126+F127+F128</f>
        <v>0</v>
      </c>
      <c r="G124" s="110"/>
      <c r="H124" s="103"/>
      <c r="I124" s="103"/>
      <c r="J124" s="110"/>
    </row>
    <row r="125" spans="1:10" ht="15.75" customHeight="1">
      <c r="A125" s="162"/>
      <c r="B125" s="98"/>
      <c r="C125" s="108"/>
      <c r="D125" s="15" t="s">
        <v>20</v>
      </c>
      <c r="E125" s="14">
        <v>0</v>
      </c>
      <c r="F125" s="14">
        <v>0</v>
      </c>
      <c r="G125" s="110"/>
      <c r="H125" s="103"/>
      <c r="I125" s="103"/>
      <c r="J125" s="110"/>
    </row>
    <row r="126" spans="1:10" ht="15.75" customHeight="1">
      <c r="A126" s="162"/>
      <c r="B126" s="98"/>
      <c r="C126" s="108"/>
      <c r="D126" s="15" t="s">
        <v>67</v>
      </c>
      <c r="E126" s="14">
        <v>0</v>
      </c>
      <c r="F126" s="15">
        <v>0</v>
      </c>
      <c r="G126" s="110"/>
      <c r="H126" s="103"/>
      <c r="I126" s="103"/>
      <c r="J126" s="110"/>
    </row>
    <row r="127" spans="1:10" ht="15.75" customHeight="1">
      <c r="A127" s="162"/>
      <c r="B127" s="98"/>
      <c r="C127" s="108"/>
      <c r="D127" s="15" t="s">
        <v>22</v>
      </c>
      <c r="E127" s="14">
        <v>0</v>
      </c>
      <c r="F127" s="28">
        <v>0</v>
      </c>
      <c r="G127" s="110"/>
      <c r="H127" s="103"/>
      <c r="I127" s="103"/>
      <c r="J127" s="110"/>
    </row>
    <row r="128" spans="1:10" ht="15.75" customHeight="1">
      <c r="A128" s="162"/>
      <c r="B128" s="98"/>
      <c r="C128" s="129"/>
      <c r="D128" s="15" t="s">
        <v>68</v>
      </c>
      <c r="E128" s="14">
        <v>0</v>
      </c>
      <c r="F128" s="15">
        <v>0</v>
      </c>
      <c r="G128" s="110"/>
      <c r="H128" s="103"/>
      <c r="I128" s="103"/>
      <c r="J128" s="110"/>
    </row>
    <row r="129" spans="1:10" ht="15.75" customHeight="1">
      <c r="A129" s="162"/>
      <c r="B129" s="141" t="s">
        <v>190</v>
      </c>
      <c r="C129" s="86"/>
      <c r="D129" s="15" t="s">
        <v>58</v>
      </c>
      <c r="E129" s="14">
        <f>E130+E131</f>
        <v>1140</v>
      </c>
      <c r="F129" s="14">
        <f>F130+F131</f>
        <v>1136.635</v>
      </c>
      <c r="G129" s="110"/>
      <c r="H129" s="103"/>
      <c r="I129" s="103"/>
      <c r="J129" s="110"/>
    </row>
    <row r="130" spans="1:10" ht="15.75" customHeight="1">
      <c r="A130" s="162"/>
      <c r="B130" s="142"/>
      <c r="C130" s="86"/>
      <c r="D130" s="15" t="s">
        <v>20</v>
      </c>
      <c r="E130" s="14">
        <v>1026</v>
      </c>
      <c r="F130" s="14">
        <v>1022.97</v>
      </c>
      <c r="G130" s="110"/>
      <c r="H130" s="103"/>
      <c r="I130" s="103"/>
      <c r="J130" s="110"/>
    </row>
    <row r="131" spans="1:10" ht="15.75" customHeight="1">
      <c r="A131" s="163"/>
      <c r="B131" s="143"/>
      <c r="C131" s="86"/>
      <c r="D131" s="15" t="s">
        <v>22</v>
      </c>
      <c r="E131" s="14">
        <v>114</v>
      </c>
      <c r="F131" s="15">
        <v>113.66500000000001</v>
      </c>
      <c r="G131" s="111"/>
      <c r="H131" s="112"/>
      <c r="I131" s="112"/>
      <c r="J131" s="111"/>
    </row>
    <row r="132" spans="1:10" ht="15.75" customHeight="1">
      <c r="A132" s="106" t="s">
        <v>81</v>
      </c>
      <c r="B132" s="98" t="s">
        <v>3</v>
      </c>
      <c r="C132" s="107" t="s">
        <v>24</v>
      </c>
      <c r="D132" s="20" t="s">
        <v>58</v>
      </c>
      <c r="E132" s="21">
        <f>E133+E134+E135+E136</f>
        <v>0</v>
      </c>
      <c r="F132" s="21">
        <f>F133+F134+F135+F136</f>
        <v>0</v>
      </c>
      <c r="G132" s="109" t="s">
        <v>170</v>
      </c>
      <c r="H132" s="109">
        <v>0</v>
      </c>
      <c r="I132" s="109">
        <v>0</v>
      </c>
      <c r="J132" s="109" t="s">
        <v>27</v>
      </c>
    </row>
    <row r="133" spans="1:10" ht="15.75" customHeight="1">
      <c r="A133" s="106"/>
      <c r="B133" s="98"/>
      <c r="C133" s="108"/>
      <c r="D133" s="15" t="s">
        <v>20</v>
      </c>
      <c r="E133" s="14">
        <v>0</v>
      </c>
      <c r="F133" s="14">
        <v>0</v>
      </c>
      <c r="G133" s="110"/>
      <c r="H133" s="110"/>
      <c r="I133" s="110"/>
      <c r="J133" s="110"/>
    </row>
    <row r="134" spans="1:10" ht="15.75" customHeight="1">
      <c r="A134" s="106"/>
      <c r="B134" s="98"/>
      <c r="C134" s="108"/>
      <c r="D134" s="15" t="s">
        <v>67</v>
      </c>
      <c r="E134" s="14">
        <v>0</v>
      </c>
      <c r="F134" s="14">
        <v>0</v>
      </c>
      <c r="G134" s="110"/>
      <c r="H134" s="110"/>
      <c r="I134" s="110"/>
      <c r="J134" s="110"/>
    </row>
    <row r="135" spans="1:10" ht="15.75" customHeight="1">
      <c r="A135" s="106"/>
      <c r="B135" s="98"/>
      <c r="C135" s="108"/>
      <c r="D135" s="15" t="s">
        <v>22</v>
      </c>
      <c r="E135" s="14">
        <v>0</v>
      </c>
      <c r="F135" s="14">
        <v>0</v>
      </c>
      <c r="G135" s="110"/>
      <c r="H135" s="110"/>
      <c r="I135" s="110"/>
      <c r="J135" s="110"/>
    </row>
    <row r="136" spans="1:10" ht="15.75" customHeight="1">
      <c r="A136" s="106"/>
      <c r="B136" s="98"/>
      <c r="C136" s="129"/>
      <c r="D136" s="15" t="s">
        <v>68</v>
      </c>
      <c r="E136" s="14">
        <v>0</v>
      </c>
      <c r="F136" s="14">
        <v>0</v>
      </c>
      <c r="G136" s="111"/>
      <c r="H136" s="111"/>
      <c r="I136" s="111"/>
      <c r="J136" s="111"/>
    </row>
    <row r="137" spans="1:10" ht="15.75" customHeight="1">
      <c r="A137" s="106" t="s">
        <v>82</v>
      </c>
      <c r="B137" s="98" t="s">
        <v>83</v>
      </c>
      <c r="C137" s="107" t="s">
        <v>24</v>
      </c>
      <c r="D137" s="20" t="s">
        <v>58</v>
      </c>
      <c r="E137" s="21">
        <f>E138+E139+E140+E141</f>
        <v>859.5</v>
      </c>
      <c r="F137" s="21">
        <f>F138+F139+F140+F141</f>
        <v>791.28399999999999</v>
      </c>
      <c r="G137" s="109" t="s">
        <v>2</v>
      </c>
      <c r="H137" s="109">
        <v>13</v>
      </c>
      <c r="I137" s="109">
        <v>13</v>
      </c>
      <c r="J137" s="109"/>
    </row>
    <row r="138" spans="1:10" ht="15.75" customHeight="1">
      <c r="A138" s="106"/>
      <c r="B138" s="98"/>
      <c r="C138" s="108"/>
      <c r="D138" s="15" t="s">
        <v>20</v>
      </c>
      <c r="E138" s="14">
        <f>E143+E148</f>
        <v>0</v>
      </c>
      <c r="F138" s="14">
        <f>F143+F148</f>
        <v>0</v>
      </c>
      <c r="G138" s="110"/>
      <c r="H138" s="110"/>
      <c r="I138" s="110"/>
      <c r="J138" s="110"/>
    </row>
    <row r="139" spans="1:10" ht="15.75" customHeight="1">
      <c r="A139" s="106"/>
      <c r="B139" s="98"/>
      <c r="C139" s="108"/>
      <c r="D139" s="15" t="s">
        <v>67</v>
      </c>
      <c r="E139" s="14">
        <f t="shared" ref="E139:F141" si="2">E144+E149</f>
        <v>0</v>
      </c>
      <c r="F139" s="14">
        <f t="shared" si="2"/>
        <v>0</v>
      </c>
      <c r="G139" s="110"/>
      <c r="H139" s="110"/>
      <c r="I139" s="110"/>
      <c r="J139" s="110"/>
    </row>
    <row r="140" spans="1:10" ht="15.75" customHeight="1">
      <c r="A140" s="106"/>
      <c r="B140" s="98"/>
      <c r="C140" s="108"/>
      <c r="D140" s="15" t="s">
        <v>22</v>
      </c>
      <c r="E140" s="14">
        <f>E145+E150</f>
        <v>859.5</v>
      </c>
      <c r="F140" s="14">
        <f>F145+F150</f>
        <v>791.28399999999999</v>
      </c>
      <c r="G140" s="110"/>
      <c r="H140" s="110"/>
      <c r="I140" s="110"/>
      <c r="J140" s="110"/>
    </row>
    <row r="141" spans="1:10" ht="15.75" customHeight="1">
      <c r="A141" s="106"/>
      <c r="B141" s="98"/>
      <c r="C141" s="129"/>
      <c r="D141" s="15" t="s">
        <v>68</v>
      </c>
      <c r="E141" s="14">
        <f t="shared" si="2"/>
        <v>0</v>
      </c>
      <c r="F141" s="15">
        <v>0</v>
      </c>
      <c r="G141" s="110"/>
      <c r="H141" s="110"/>
      <c r="I141" s="110"/>
      <c r="J141" s="110"/>
    </row>
    <row r="142" spans="1:10" ht="15.75" customHeight="1">
      <c r="A142" s="106" t="s">
        <v>84</v>
      </c>
      <c r="B142" s="98" t="s">
        <v>4</v>
      </c>
      <c r="C142" s="107" t="s">
        <v>24</v>
      </c>
      <c r="D142" s="15" t="s">
        <v>58</v>
      </c>
      <c r="E142" s="14">
        <f>E143+E144+E145+E146</f>
        <v>235.9</v>
      </c>
      <c r="F142" s="14">
        <f>F143+F144+F145+F146</f>
        <v>167.684</v>
      </c>
      <c r="G142" s="110"/>
      <c r="H142" s="110"/>
      <c r="I142" s="110"/>
      <c r="J142" s="110"/>
    </row>
    <row r="143" spans="1:10" ht="15.75" customHeight="1">
      <c r="A143" s="106"/>
      <c r="B143" s="98"/>
      <c r="C143" s="108"/>
      <c r="D143" s="15" t="s">
        <v>20</v>
      </c>
      <c r="E143" s="14">
        <v>0</v>
      </c>
      <c r="F143" s="14">
        <v>0</v>
      </c>
      <c r="G143" s="110"/>
      <c r="H143" s="110"/>
      <c r="I143" s="110"/>
      <c r="J143" s="110"/>
    </row>
    <row r="144" spans="1:10" ht="15.75" customHeight="1">
      <c r="A144" s="106"/>
      <c r="B144" s="98"/>
      <c r="C144" s="108"/>
      <c r="D144" s="15" t="s">
        <v>67</v>
      </c>
      <c r="E144" s="14">
        <v>0</v>
      </c>
      <c r="F144" s="14">
        <v>0</v>
      </c>
      <c r="G144" s="110"/>
      <c r="H144" s="110"/>
      <c r="I144" s="110"/>
      <c r="J144" s="110"/>
    </row>
    <row r="145" spans="1:10" ht="15.75" customHeight="1">
      <c r="A145" s="106"/>
      <c r="B145" s="98"/>
      <c r="C145" s="108"/>
      <c r="D145" s="15" t="s">
        <v>22</v>
      </c>
      <c r="E145" s="14">
        <v>235.9</v>
      </c>
      <c r="F145" s="28">
        <v>167.684</v>
      </c>
      <c r="G145" s="110"/>
      <c r="H145" s="110"/>
      <c r="I145" s="110"/>
      <c r="J145" s="110"/>
    </row>
    <row r="146" spans="1:10" ht="15.75" customHeight="1">
      <c r="A146" s="106"/>
      <c r="B146" s="98"/>
      <c r="C146" s="129"/>
      <c r="D146" s="15" t="s">
        <v>68</v>
      </c>
      <c r="E146" s="14">
        <v>0</v>
      </c>
      <c r="F146" s="15">
        <v>0</v>
      </c>
      <c r="G146" s="110"/>
      <c r="H146" s="110"/>
      <c r="I146" s="110"/>
      <c r="J146" s="110"/>
    </row>
    <row r="147" spans="1:10" ht="15.75" customHeight="1">
      <c r="A147" s="160" t="s">
        <v>85</v>
      </c>
      <c r="B147" s="98" t="s">
        <v>4</v>
      </c>
      <c r="C147" s="107" t="s">
        <v>24</v>
      </c>
      <c r="D147" s="15" t="s">
        <v>58</v>
      </c>
      <c r="E147" s="14">
        <f>E148+E149+E150+E151</f>
        <v>623.6</v>
      </c>
      <c r="F147" s="14">
        <f>F148+F149+F150+F151</f>
        <v>623.6</v>
      </c>
      <c r="G147" s="110"/>
      <c r="H147" s="110"/>
      <c r="I147" s="110"/>
      <c r="J147" s="110"/>
    </row>
    <row r="148" spans="1:10" ht="15.75" customHeight="1">
      <c r="A148" s="160"/>
      <c r="B148" s="98"/>
      <c r="C148" s="108"/>
      <c r="D148" s="15" t="s">
        <v>20</v>
      </c>
      <c r="E148" s="14">
        <v>0</v>
      </c>
      <c r="F148" s="14">
        <v>0</v>
      </c>
      <c r="G148" s="110"/>
      <c r="H148" s="110"/>
      <c r="I148" s="110"/>
      <c r="J148" s="110"/>
    </row>
    <row r="149" spans="1:10" ht="15.75" customHeight="1">
      <c r="A149" s="160"/>
      <c r="B149" s="98"/>
      <c r="C149" s="108"/>
      <c r="D149" s="15" t="s">
        <v>67</v>
      </c>
      <c r="E149" s="14">
        <v>0</v>
      </c>
      <c r="F149" s="14">
        <v>0</v>
      </c>
      <c r="G149" s="110"/>
      <c r="H149" s="110"/>
      <c r="I149" s="110"/>
      <c r="J149" s="110"/>
    </row>
    <row r="150" spans="1:10" ht="15.75" customHeight="1">
      <c r="A150" s="160"/>
      <c r="B150" s="98"/>
      <c r="C150" s="108"/>
      <c r="D150" s="15" t="s">
        <v>22</v>
      </c>
      <c r="E150" s="14">
        <v>623.6</v>
      </c>
      <c r="F150" s="14">
        <v>623.6</v>
      </c>
      <c r="G150" s="110"/>
      <c r="H150" s="110"/>
      <c r="I150" s="110"/>
      <c r="J150" s="110"/>
    </row>
    <row r="151" spans="1:10" ht="15.75" customHeight="1">
      <c r="A151" s="160"/>
      <c r="B151" s="98"/>
      <c r="C151" s="129"/>
      <c r="D151" s="15" t="s">
        <v>68</v>
      </c>
      <c r="E151" s="14">
        <v>0</v>
      </c>
      <c r="F151" s="14">
        <v>0</v>
      </c>
      <c r="G151" s="111"/>
      <c r="H151" s="111"/>
      <c r="I151" s="111"/>
      <c r="J151" s="111"/>
    </row>
    <row r="152" spans="1:10" ht="15.75" customHeight="1">
      <c r="A152" s="99" t="s">
        <v>86</v>
      </c>
      <c r="B152" s="159" t="s">
        <v>4</v>
      </c>
      <c r="C152" s="107" t="s">
        <v>24</v>
      </c>
      <c r="D152" s="20" t="s">
        <v>58</v>
      </c>
      <c r="E152" s="21">
        <f>E153+E154+E155+E156</f>
        <v>0</v>
      </c>
      <c r="F152" s="21">
        <f>F153+F154+F155+F156</f>
        <v>0</v>
      </c>
      <c r="G152" s="109" t="s">
        <v>5</v>
      </c>
      <c r="H152" s="109">
        <v>0</v>
      </c>
      <c r="I152" s="109">
        <v>0</v>
      </c>
      <c r="J152" s="109" t="s">
        <v>196</v>
      </c>
    </row>
    <row r="153" spans="1:10" ht="15.75" customHeight="1">
      <c r="A153" s="100"/>
      <c r="B153" s="159"/>
      <c r="C153" s="108"/>
      <c r="D153" s="15" t="s">
        <v>20</v>
      </c>
      <c r="E153" s="14">
        <v>0</v>
      </c>
      <c r="F153" s="14">
        <v>0</v>
      </c>
      <c r="G153" s="110"/>
      <c r="H153" s="110"/>
      <c r="I153" s="110"/>
      <c r="J153" s="110"/>
    </row>
    <row r="154" spans="1:10" ht="15.75" customHeight="1">
      <c r="A154" s="100"/>
      <c r="B154" s="159"/>
      <c r="C154" s="108"/>
      <c r="D154" s="15" t="s">
        <v>67</v>
      </c>
      <c r="E154" s="14">
        <v>0</v>
      </c>
      <c r="F154" s="14">
        <v>0</v>
      </c>
      <c r="G154" s="110"/>
      <c r="H154" s="110"/>
      <c r="I154" s="110"/>
      <c r="J154" s="110"/>
    </row>
    <row r="155" spans="1:10" ht="15.75" customHeight="1">
      <c r="A155" s="100"/>
      <c r="B155" s="159"/>
      <c r="C155" s="108"/>
      <c r="D155" s="15" t="s">
        <v>22</v>
      </c>
      <c r="E155" s="14">
        <v>0</v>
      </c>
      <c r="F155" s="14">
        <v>0</v>
      </c>
      <c r="G155" s="110"/>
      <c r="H155" s="110"/>
      <c r="I155" s="110"/>
      <c r="J155" s="110"/>
    </row>
    <row r="156" spans="1:10" ht="15.75" customHeight="1">
      <c r="A156" s="101"/>
      <c r="B156" s="159"/>
      <c r="C156" s="129"/>
      <c r="D156" s="15" t="s">
        <v>68</v>
      </c>
      <c r="E156" s="14">
        <v>0</v>
      </c>
      <c r="F156" s="14">
        <v>0</v>
      </c>
      <c r="G156" s="111"/>
      <c r="H156" s="111"/>
      <c r="I156" s="111"/>
      <c r="J156" s="111"/>
    </row>
    <row r="157" spans="1:10" ht="15.75" customHeight="1">
      <c r="A157" s="106" t="s">
        <v>87</v>
      </c>
      <c r="B157" s="159" t="s">
        <v>88</v>
      </c>
      <c r="C157" s="107" t="s">
        <v>24</v>
      </c>
      <c r="D157" s="20" t="s">
        <v>58</v>
      </c>
      <c r="E157" s="21">
        <f>E158+E159+E160+E161</f>
        <v>0</v>
      </c>
      <c r="F157" s="21">
        <f>F158+F159+F160+F161</f>
        <v>0</v>
      </c>
      <c r="G157" s="109" t="s">
        <v>2</v>
      </c>
      <c r="H157" s="109">
        <v>0</v>
      </c>
      <c r="I157" s="109">
        <v>0</v>
      </c>
      <c r="J157" s="109" t="s">
        <v>186</v>
      </c>
    </row>
    <row r="158" spans="1:10" ht="15.75" customHeight="1">
      <c r="A158" s="106"/>
      <c r="B158" s="159"/>
      <c r="C158" s="108"/>
      <c r="D158" s="15" t="s">
        <v>20</v>
      </c>
      <c r="E158" s="14">
        <v>0</v>
      </c>
      <c r="F158" s="14">
        <v>0</v>
      </c>
      <c r="G158" s="110"/>
      <c r="H158" s="110"/>
      <c r="I158" s="110"/>
      <c r="J158" s="110"/>
    </row>
    <row r="159" spans="1:10" ht="15.75" customHeight="1">
      <c r="A159" s="106"/>
      <c r="B159" s="159"/>
      <c r="C159" s="108"/>
      <c r="D159" s="15" t="s">
        <v>67</v>
      </c>
      <c r="E159" s="14">
        <v>0</v>
      </c>
      <c r="F159" s="14">
        <v>0</v>
      </c>
      <c r="G159" s="110"/>
      <c r="H159" s="110"/>
      <c r="I159" s="110"/>
      <c r="J159" s="110"/>
    </row>
    <row r="160" spans="1:10" ht="15.75" customHeight="1">
      <c r="A160" s="106"/>
      <c r="B160" s="159"/>
      <c r="C160" s="108"/>
      <c r="D160" s="15" t="s">
        <v>22</v>
      </c>
      <c r="E160" s="14">
        <v>0</v>
      </c>
      <c r="F160" s="14">
        <v>0</v>
      </c>
      <c r="G160" s="110"/>
      <c r="H160" s="110"/>
      <c r="I160" s="110"/>
      <c r="J160" s="110"/>
    </row>
    <row r="161" spans="1:10" ht="15.75" customHeight="1">
      <c r="A161" s="106"/>
      <c r="B161" s="159"/>
      <c r="C161" s="129"/>
      <c r="D161" s="15" t="s">
        <v>68</v>
      </c>
      <c r="E161" s="14">
        <v>0</v>
      </c>
      <c r="F161" s="14">
        <v>0</v>
      </c>
      <c r="G161" s="111"/>
      <c r="H161" s="111"/>
      <c r="I161" s="111"/>
      <c r="J161" s="111"/>
    </row>
    <row r="162" spans="1:10" ht="16.2">
      <c r="A162" s="139" t="s">
        <v>89</v>
      </c>
      <c r="B162" s="172" t="s">
        <v>90</v>
      </c>
      <c r="C162" s="133" t="s">
        <v>24</v>
      </c>
      <c r="D162" s="19" t="s">
        <v>58</v>
      </c>
      <c r="E162" s="13">
        <f>E163+E164+E165+E166-0.1</f>
        <v>416879.96</v>
      </c>
      <c r="F162" s="13">
        <f>F163+F164+F165+F166</f>
        <v>412148.02399999998</v>
      </c>
      <c r="G162" s="102" t="s">
        <v>0</v>
      </c>
      <c r="H162" s="102" t="s">
        <v>0</v>
      </c>
      <c r="I162" s="102" t="s">
        <v>0</v>
      </c>
      <c r="J162" s="102" t="s">
        <v>0</v>
      </c>
    </row>
    <row r="163" spans="1:10" ht="41.4">
      <c r="A163" s="139"/>
      <c r="B163" s="172"/>
      <c r="C163" s="134"/>
      <c r="D163" s="1" t="s">
        <v>54</v>
      </c>
      <c r="E163" s="14">
        <f>E168+E183+E178</f>
        <v>339951.63</v>
      </c>
      <c r="F163" s="14">
        <f>F168+F183+F178</f>
        <v>339917.80900000001</v>
      </c>
      <c r="G163" s="103"/>
      <c r="H163" s="103"/>
      <c r="I163" s="103"/>
      <c r="J163" s="103"/>
    </row>
    <row r="164" spans="1:10" ht="45.75" customHeight="1">
      <c r="A164" s="139"/>
      <c r="B164" s="172"/>
      <c r="C164" s="134"/>
      <c r="D164" s="1" t="s">
        <v>55</v>
      </c>
      <c r="E164" s="14">
        <f>E169+E184</f>
        <v>0</v>
      </c>
      <c r="F164" s="14">
        <f>F169+F184</f>
        <v>0</v>
      </c>
      <c r="G164" s="103"/>
      <c r="H164" s="103"/>
      <c r="I164" s="103"/>
      <c r="J164" s="103"/>
    </row>
    <row r="165" spans="1:10" ht="41.4">
      <c r="A165" s="139"/>
      <c r="B165" s="172"/>
      <c r="C165" s="134"/>
      <c r="D165" s="1" t="s">
        <v>56</v>
      </c>
      <c r="E165" s="14">
        <f>E170+E185+E175+E180</f>
        <v>76928.429999999993</v>
      </c>
      <c r="F165" s="14">
        <f>F170+F185+F175+F180</f>
        <v>72230.214999999982</v>
      </c>
      <c r="G165" s="103"/>
      <c r="H165" s="103"/>
      <c r="I165" s="103"/>
      <c r="J165" s="103"/>
    </row>
    <row r="166" spans="1:10" ht="15.75" customHeight="1">
      <c r="A166" s="139"/>
      <c r="B166" s="172"/>
      <c r="C166" s="135"/>
      <c r="D166" s="15" t="s">
        <v>57</v>
      </c>
      <c r="E166" s="14">
        <f>E171+E186</f>
        <v>0</v>
      </c>
      <c r="F166" s="14">
        <f>F171+F186</f>
        <v>0</v>
      </c>
      <c r="G166" s="112"/>
      <c r="H166" s="112"/>
      <c r="I166" s="112"/>
      <c r="J166" s="112"/>
    </row>
    <row r="167" spans="1:10">
      <c r="A167" s="139"/>
      <c r="B167" s="154" t="s">
        <v>10</v>
      </c>
      <c r="C167" s="130" t="s">
        <v>24</v>
      </c>
      <c r="D167" s="15" t="s">
        <v>58</v>
      </c>
      <c r="E167" s="17">
        <f>E168+E169+E170+E171-0.1</f>
        <v>402222.36</v>
      </c>
      <c r="F167" s="17">
        <f>F168+F169+F170+F171</f>
        <v>397526.24800000002</v>
      </c>
      <c r="G167" s="102" t="s">
        <v>0</v>
      </c>
      <c r="H167" s="102" t="s">
        <v>0</v>
      </c>
      <c r="I167" s="102" t="s">
        <v>0</v>
      </c>
      <c r="J167" s="102" t="s">
        <v>0</v>
      </c>
    </row>
    <row r="168" spans="1:10" ht="41.4">
      <c r="A168" s="139"/>
      <c r="B168" s="154"/>
      <c r="C168" s="131"/>
      <c r="D168" s="1" t="s">
        <v>54</v>
      </c>
      <c r="E168" s="14">
        <f>E193+E340+E354+E381+E403</f>
        <v>328013.13</v>
      </c>
      <c r="F168" s="14">
        <f>F193+F340+F354+F381+F403</f>
        <v>328011.57500000001</v>
      </c>
      <c r="G168" s="103"/>
      <c r="H168" s="103"/>
      <c r="I168" s="103"/>
      <c r="J168" s="103"/>
    </row>
    <row r="169" spans="1:10" ht="45" customHeight="1">
      <c r="A169" s="139"/>
      <c r="B169" s="154"/>
      <c r="C169" s="131"/>
      <c r="D169" s="1" t="s">
        <v>55</v>
      </c>
      <c r="E169" s="14">
        <f>E194</f>
        <v>0</v>
      </c>
      <c r="F169" s="14">
        <f>F194</f>
        <v>0</v>
      </c>
      <c r="G169" s="103"/>
      <c r="H169" s="103"/>
      <c r="I169" s="103"/>
      <c r="J169" s="103"/>
    </row>
    <row r="170" spans="1:10" ht="41.4">
      <c r="A170" s="139"/>
      <c r="B170" s="154"/>
      <c r="C170" s="131"/>
      <c r="D170" s="1" t="s">
        <v>56</v>
      </c>
      <c r="E170" s="14">
        <f>E195+E339+E353+E380+E402+E430</f>
        <v>74209.329999999987</v>
      </c>
      <c r="F170" s="14">
        <f>F195+F339+F353+F380+F402+F430</f>
        <v>69514.672999999981</v>
      </c>
      <c r="G170" s="103"/>
      <c r="H170" s="103"/>
      <c r="I170" s="103"/>
      <c r="J170" s="103"/>
    </row>
    <row r="171" spans="1:10" ht="15.75" customHeight="1">
      <c r="A171" s="139"/>
      <c r="B171" s="154"/>
      <c r="C171" s="132"/>
      <c r="D171" s="15" t="s">
        <v>57</v>
      </c>
      <c r="E171" s="14"/>
      <c r="F171" s="14"/>
      <c r="G171" s="112"/>
      <c r="H171" s="112"/>
      <c r="I171" s="112"/>
      <c r="J171" s="112"/>
    </row>
    <row r="172" spans="1:10">
      <c r="A172" s="139"/>
      <c r="B172" s="154" t="s">
        <v>62</v>
      </c>
      <c r="C172" s="130" t="s">
        <v>24</v>
      </c>
      <c r="D172" s="15" t="s">
        <v>58</v>
      </c>
      <c r="E172" s="17">
        <f>E173+E174+E175+E176</f>
        <v>1392.6</v>
      </c>
      <c r="F172" s="17">
        <f>F173+F174+F175+F176</f>
        <v>1392.6</v>
      </c>
      <c r="G172" s="102" t="s">
        <v>0</v>
      </c>
      <c r="H172" s="102" t="s">
        <v>0</v>
      </c>
      <c r="I172" s="102" t="s">
        <v>0</v>
      </c>
      <c r="J172" s="102" t="s">
        <v>0</v>
      </c>
    </row>
    <row r="173" spans="1:10" ht="41.4">
      <c r="A173" s="139"/>
      <c r="B173" s="154"/>
      <c r="C173" s="131"/>
      <c r="D173" s="1" t="s">
        <v>54</v>
      </c>
      <c r="E173" s="14">
        <v>0</v>
      </c>
      <c r="F173" s="14">
        <v>0</v>
      </c>
      <c r="G173" s="103"/>
      <c r="H173" s="103"/>
      <c r="I173" s="103"/>
      <c r="J173" s="103"/>
    </row>
    <row r="174" spans="1:10" ht="45" customHeight="1">
      <c r="A174" s="139"/>
      <c r="B174" s="154"/>
      <c r="C174" s="131"/>
      <c r="D174" s="1" t="s">
        <v>55</v>
      </c>
      <c r="E174" s="14">
        <f>E199</f>
        <v>0</v>
      </c>
      <c r="F174" s="14">
        <f>F199</f>
        <v>0</v>
      </c>
      <c r="G174" s="103"/>
      <c r="H174" s="103"/>
      <c r="I174" s="103"/>
      <c r="J174" s="103"/>
    </row>
    <row r="175" spans="1:10" ht="41.4">
      <c r="A175" s="139"/>
      <c r="B175" s="154"/>
      <c r="C175" s="131"/>
      <c r="D175" s="1" t="s">
        <v>56</v>
      </c>
      <c r="E175" s="14">
        <f>E431</f>
        <v>1392.6</v>
      </c>
      <c r="F175" s="14">
        <f>F431</f>
        <v>1392.6</v>
      </c>
      <c r="G175" s="103"/>
      <c r="H175" s="103"/>
      <c r="I175" s="103"/>
      <c r="J175" s="103"/>
    </row>
    <row r="176" spans="1:10" ht="15.75" customHeight="1">
      <c r="A176" s="139"/>
      <c r="B176" s="154"/>
      <c r="C176" s="132"/>
      <c r="D176" s="15" t="s">
        <v>57</v>
      </c>
      <c r="E176" s="14"/>
      <c r="F176" s="14"/>
      <c r="G176" s="112"/>
      <c r="H176" s="112"/>
      <c r="I176" s="112"/>
      <c r="J176" s="112"/>
    </row>
    <row r="177" spans="1:10">
      <c r="A177" s="139"/>
      <c r="B177" s="154" t="s">
        <v>71</v>
      </c>
      <c r="C177" s="130" t="s">
        <v>24</v>
      </c>
      <c r="D177" s="15" t="s">
        <v>58</v>
      </c>
      <c r="E177" s="17">
        <f>E178+E179+E180+E181</f>
        <v>13265</v>
      </c>
      <c r="F177" s="17">
        <f>F178+F179+F180+F181</f>
        <v>13229.175999999999</v>
      </c>
      <c r="G177" s="102" t="s">
        <v>0</v>
      </c>
      <c r="H177" s="102" t="s">
        <v>0</v>
      </c>
      <c r="I177" s="102" t="s">
        <v>0</v>
      </c>
      <c r="J177" s="102" t="s">
        <v>0</v>
      </c>
    </row>
    <row r="178" spans="1:10" ht="41.4">
      <c r="A178" s="139"/>
      <c r="B178" s="154"/>
      <c r="C178" s="131"/>
      <c r="D178" s="1" t="s">
        <v>54</v>
      </c>
      <c r="E178" s="14">
        <f>E384+E203</f>
        <v>11938.5</v>
      </c>
      <c r="F178" s="14">
        <f>F384+F203</f>
        <v>11906.234</v>
      </c>
      <c r="G178" s="103"/>
      <c r="H178" s="103"/>
      <c r="I178" s="103"/>
      <c r="J178" s="103"/>
    </row>
    <row r="179" spans="1:10" ht="45" customHeight="1">
      <c r="A179" s="139"/>
      <c r="B179" s="154"/>
      <c r="C179" s="131"/>
      <c r="D179" s="1" t="s">
        <v>55</v>
      </c>
      <c r="E179" s="14">
        <f>E194</f>
        <v>0</v>
      </c>
      <c r="F179" s="14">
        <f>F194</f>
        <v>0</v>
      </c>
      <c r="G179" s="103"/>
      <c r="H179" s="103"/>
      <c r="I179" s="103"/>
      <c r="J179" s="103"/>
    </row>
    <row r="180" spans="1:10" ht="41.4">
      <c r="A180" s="139"/>
      <c r="B180" s="154"/>
      <c r="C180" s="131"/>
      <c r="D180" s="1" t="s">
        <v>56</v>
      </c>
      <c r="E180" s="14">
        <f>E383+E205</f>
        <v>1326.5</v>
      </c>
      <c r="F180" s="14">
        <f>F383+F205</f>
        <v>1322.942</v>
      </c>
      <c r="G180" s="103"/>
      <c r="H180" s="103"/>
      <c r="I180" s="103"/>
      <c r="J180" s="103"/>
    </row>
    <row r="181" spans="1:10" ht="15.75" customHeight="1">
      <c r="A181" s="139"/>
      <c r="B181" s="154"/>
      <c r="C181" s="132"/>
      <c r="D181" s="15" t="s">
        <v>57</v>
      </c>
      <c r="E181" s="14"/>
      <c r="F181" s="14"/>
      <c r="G181" s="112"/>
      <c r="H181" s="112"/>
      <c r="I181" s="112"/>
      <c r="J181" s="112"/>
    </row>
    <row r="182" spans="1:10">
      <c r="A182" s="139"/>
      <c r="B182" s="154" t="s">
        <v>91</v>
      </c>
      <c r="C182" s="130" t="s">
        <v>24</v>
      </c>
      <c r="D182" s="15" t="s">
        <v>58</v>
      </c>
      <c r="E182" s="17">
        <f>E183+E184+E185+E186</f>
        <v>0</v>
      </c>
      <c r="F182" s="17">
        <f>F183+F184+F185+F186</f>
        <v>0</v>
      </c>
      <c r="G182" s="102" t="s">
        <v>0</v>
      </c>
      <c r="H182" s="102" t="s">
        <v>0</v>
      </c>
      <c r="I182" s="102" t="s">
        <v>0</v>
      </c>
      <c r="J182" s="102" t="s">
        <v>0</v>
      </c>
    </row>
    <row r="183" spans="1:10" ht="41.4">
      <c r="A183" s="139"/>
      <c r="B183" s="154"/>
      <c r="C183" s="131"/>
      <c r="D183" s="1" t="s">
        <v>54</v>
      </c>
      <c r="E183" s="14">
        <f>E198+E357+E387+E417+E406</f>
        <v>0</v>
      </c>
      <c r="F183" s="14">
        <f>F198+F357+F387+F417+F406</f>
        <v>0</v>
      </c>
      <c r="G183" s="103"/>
      <c r="H183" s="103"/>
      <c r="I183" s="103"/>
      <c r="J183" s="103"/>
    </row>
    <row r="184" spans="1:10" ht="45" customHeight="1">
      <c r="A184" s="139"/>
      <c r="B184" s="154"/>
      <c r="C184" s="131"/>
      <c r="D184" s="1" t="s">
        <v>55</v>
      </c>
      <c r="E184" s="14">
        <f>E199</f>
        <v>0</v>
      </c>
      <c r="F184" s="14">
        <f>F199</f>
        <v>0</v>
      </c>
      <c r="G184" s="103"/>
      <c r="H184" s="103"/>
      <c r="I184" s="103"/>
      <c r="J184" s="103"/>
    </row>
    <row r="185" spans="1:10" ht="41.4">
      <c r="A185" s="139"/>
      <c r="B185" s="154"/>
      <c r="C185" s="131"/>
      <c r="D185" s="1" t="s">
        <v>56</v>
      </c>
      <c r="E185" s="14">
        <f>E200+E356+E386+E405</f>
        <v>0</v>
      </c>
      <c r="F185" s="14">
        <f>F200+F356+F386+F405</f>
        <v>0</v>
      </c>
      <c r="G185" s="103"/>
      <c r="H185" s="103"/>
      <c r="I185" s="103"/>
      <c r="J185" s="103"/>
    </row>
    <row r="186" spans="1:10" ht="15.75" customHeight="1">
      <c r="A186" s="139"/>
      <c r="B186" s="154"/>
      <c r="C186" s="132"/>
      <c r="D186" s="15" t="s">
        <v>57</v>
      </c>
      <c r="E186" s="14"/>
      <c r="F186" s="14"/>
      <c r="G186" s="112"/>
      <c r="H186" s="112"/>
      <c r="I186" s="112"/>
      <c r="J186" s="112"/>
    </row>
    <row r="187" spans="1:10" ht="15.75" customHeight="1">
      <c r="A187" s="148" t="s">
        <v>92</v>
      </c>
      <c r="B187" s="172" t="s">
        <v>90</v>
      </c>
      <c r="C187" s="133" t="s">
        <v>24</v>
      </c>
      <c r="D187" s="15" t="s">
        <v>58</v>
      </c>
      <c r="E187" s="17">
        <f>E188+E189+E190+E191</f>
        <v>399176.56</v>
      </c>
      <c r="F187" s="17">
        <f>F188+F189+F190+F191</f>
        <v>395399.32500000001</v>
      </c>
      <c r="G187" s="102" t="s">
        <v>0</v>
      </c>
      <c r="H187" s="102" t="s">
        <v>0</v>
      </c>
      <c r="I187" s="102" t="s">
        <v>0</v>
      </c>
      <c r="J187" s="102" t="s">
        <v>0</v>
      </c>
    </row>
    <row r="188" spans="1:10" ht="15.75" customHeight="1">
      <c r="A188" s="149"/>
      <c r="B188" s="172"/>
      <c r="C188" s="134"/>
      <c r="D188" s="15" t="s">
        <v>20</v>
      </c>
      <c r="E188" s="14">
        <f>E193+E198+E203</f>
        <v>337968.63</v>
      </c>
      <c r="F188" s="14">
        <f>F193+F198+F203</f>
        <v>337936.36300000001</v>
      </c>
      <c r="G188" s="103"/>
      <c r="H188" s="103"/>
      <c r="I188" s="103"/>
      <c r="J188" s="103"/>
    </row>
    <row r="189" spans="1:10" ht="15.75" customHeight="1">
      <c r="A189" s="149"/>
      <c r="B189" s="172"/>
      <c r="C189" s="134"/>
      <c r="D189" s="15" t="s">
        <v>67</v>
      </c>
      <c r="E189" s="14">
        <f>E194+E199</f>
        <v>0</v>
      </c>
      <c r="F189" s="14">
        <f>F194+F199</f>
        <v>0</v>
      </c>
      <c r="G189" s="103"/>
      <c r="H189" s="103"/>
      <c r="I189" s="103"/>
      <c r="J189" s="103"/>
    </row>
    <row r="190" spans="1:10" ht="15.75" customHeight="1">
      <c r="A190" s="149"/>
      <c r="B190" s="172"/>
      <c r="C190" s="134"/>
      <c r="D190" s="15" t="s">
        <v>22</v>
      </c>
      <c r="E190" s="14">
        <f>E195+E200+E205</f>
        <v>61207.929999999993</v>
      </c>
      <c r="F190" s="14">
        <f>F195+F200+F205</f>
        <v>57462.961999999992</v>
      </c>
      <c r="G190" s="103"/>
      <c r="H190" s="103"/>
      <c r="I190" s="103"/>
      <c r="J190" s="103"/>
    </row>
    <row r="191" spans="1:10" ht="15.75" customHeight="1">
      <c r="A191" s="149"/>
      <c r="B191" s="172"/>
      <c r="C191" s="135"/>
      <c r="D191" s="15" t="s">
        <v>68</v>
      </c>
      <c r="E191" s="14">
        <f>E196+E201</f>
        <v>0</v>
      </c>
      <c r="F191" s="14">
        <f>F196+F201</f>
        <v>0</v>
      </c>
      <c r="G191" s="103"/>
      <c r="H191" s="103"/>
      <c r="I191" s="103"/>
      <c r="J191" s="103"/>
    </row>
    <row r="192" spans="1:10">
      <c r="A192" s="149"/>
      <c r="B192" s="173" t="s">
        <v>93</v>
      </c>
      <c r="C192" s="109" t="s">
        <v>24</v>
      </c>
      <c r="D192" s="15" t="s">
        <v>58</v>
      </c>
      <c r="E192" s="14">
        <f>E193+E194+E195+E196</f>
        <v>385911.56</v>
      </c>
      <c r="F192" s="14">
        <f>F193+F194+F195+F196</f>
        <v>382170.14899999998</v>
      </c>
      <c r="G192" s="103"/>
      <c r="H192" s="103"/>
      <c r="I192" s="103"/>
      <c r="J192" s="103"/>
    </row>
    <row r="193" spans="1:10">
      <c r="A193" s="149"/>
      <c r="B193" s="173"/>
      <c r="C193" s="110"/>
      <c r="D193" s="15" t="s">
        <v>20</v>
      </c>
      <c r="E193" s="14">
        <f>E212+E221+E234+E243+E252+E261+E267+E273+E282+E291+E314+E303+E329+E337</f>
        <v>326030.13</v>
      </c>
      <c r="F193" s="14">
        <f>F212+F221+F234+F243+F252+F261+F267+F273+F282+F291+F314+F303+F329+F337</f>
        <v>326030.12900000002</v>
      </c>
      <c r="G193" s="103"/>
      <c r="H193" s="103"/>
      <c r="I193" s="103"/>
      <c r="J193" s="103"/>
    </row>
    <row r="194" spans="1:10">
      <c r="A194" s="149"/>
      <c r="B194" s="173"/>
      <c r="C194" s="110"/>
      <c r="D194" s="15" t="s">
        <v>67</v>
      </c>
      <c r="E194" s="14">
        <f>E313</f>
        <v>0</v>
      </c>
      <c r="F194" s="14">
        <f>F313</f>
        <v>0</v>
      </c>
      <c r="G194" s="103"/>
      <c r="H194" s="103"/>
      <c r="I194" s="103"/>
      <c r="J194" s="103"/>
    </row>
    <row r="195" spans="1:10">
      <c r="A195" s="149"/>
      <c r="B195" s="173"/>
      <c r="C195" s="110"/>
      <c r="D195" s="15" t="s">
        <v>22</v>
      </c>
      <c r="E195" s="14">
        <f>E211+E220+E227+E233+E242+E251+E260+E266+E272+E281+E290+E312+E320+E302+E327+E335</f>
        <v>59881.429999999993</v>
      </c>
      <c r="F195" s="14">
        <f>F211+F220+F227+F233+F242+F251+F260+F266+F272+F281+F290+F312+F320+F302+F327+F335</f>
        <v>56140.01999999999</v>
      </c>
      <c r="G195" s="103"/>
      <c r="H195" s="103"/>
      <c r="I195" s="103"/>
      <c r="J195" s="103"/>
    </row>
    <row r="196" spans="1:10">
      <c r="A196" s="149"/>
      <c r="B196" s="173"/>
      <c r="C196" s="111"/>
      <c r="D196" s="15" t="s">
        <v>68</v>
      </c>
      <c r="E196" s="14">
        <v>0</v>
      </c>
      <c r="F196" s="14">
        <v>0</v>
      </c>
      <c r="G196" s="103"/>
      <c r="H196" s="103"/>
      <c r="I196" s="103"/>
      <c r="J196" s="103"/>
    </row>
    <row r="197" spans="1:10" ht="15.75" customHeight="1">
      <c r="A197" s="149"/>
      <c r="B197" s="98" t="s">
        <v>94</v>
      </c>
      <c r="C197" s="107" t="s">
        <v>24</v>
      </c>
      <c r="D197" s="15" t="s">
        <v>58</v>
      </c>
      <c r="E197" s="14">
        <f>E198+E199+E200+E201</f>
        <v>0</v>
      </c>
      <c r="F197" s="14">
        <f>F198+F199+F200+F201</f>
        <v>0</v>
      </c>
      <c r="G197" s="103"/>
      <c r="H197" s="103"/>
      <c r="I197" s="103"/>
      <c r="J197" s="103"/>
    </row>
    <row r="198" spans="1:10" ht="15.75" customHeight="1">
      <c r="A198" s="149"/>
      <c r="B198" s="98"/>
      <c r="C198" s="108"/>
      <c r="D198" s="15" t="s">
        <v>20</v>
      </c>
      <c r="E198" s="14">
        <f>E215+E224+E237+E246+E255+E264+E276+E285+E297+E318</f>
        <v>0</v>
      </c>
      <c r="F198" s="14">
        <f>F215+F224+F237+F246+F255+F264+F276+F285+F297+F318</f>
        <v>0</v>
      </c>
      <c r="G198" s="103"/>
      <c r="H198" s="103"/>
      <c r="I198" s="103"/>
      <c r="J198" s="103"/>
    </row>
    <row r="199" spans="1:10" ht="15.75" customHeight="1">
      <c r="A199" s="149"/>
      <c r="B199" s="98"/>
      <c r="C199" s="108"/>
      <c r="D199" s="15" t="s">
        <v>67</v>
      </c>
      <c r="E199" s="14">
        <f>E317</f>
        <v>0</v>
      </c>
      <c r="F199" s="14">
        <f>F317</f>
        <v>0</v>
      </c>
      <c r="G199" s="103"/>
      <c r="H199" s="103"/>
      <c r="I199" s="103"/>
      <c r="J199" s="103"/>
    </row>
    <row r="200" spans="1:10" ht="15.75" customHeight="1">
      <c r="A200" s="149"/>
      <c r="B200" s="98"/>
      <c r="C200" s="108"/>
      <c r="D200" s="15" t="s">
        <v>22</v>
      </c>
      <c r="E200" s="14">
        <f>E214+E223+E228+E236+E245+E254+E263+E275+E284++E296+E316</f>
        <v>0</v>
      </c>
      <c r="F200" s="14">
        <f>F214+F223+F228+F236+F245+F254+F263+F275+F284++F296+F316</f>
        <v>0</v>
      </c>
      <c r="G200" s="103"/>
      <c r="H200" s="103"/>
      <c r="I200" s="103"/>
      <c r="J200" s="103"/>
    </row>
    <row r="201" spans="1:10" ht="15.75" customHeight="1">
      <c r="A201" s="149"/>
      <c r="B201" s="98"/>
      <c r="C201" s="129"/>
      <c r="D201" s="15" t="s">
        <v>68</v>
      </c>
      <c r="E201" s="14">
        <v>0</v>
      </c>
      <c r="F201" s="14">
        <v>0</v>
      </c>
      <c r="G201" s="103"/>
      <c r="H201" s="103"/>
      <c r="I201" s="103"/>
      <c r="J201" s="103"/>
    </row>
    <row r="202" spans="1:10" ht="15.75" customHeight="1">
      <c r="A202" s="149"/>
      <c r="B202" s="98" t="s">
        <v>177</v>
      </c>
      <c r="C202" s="107" t="s">
        <v>24</v>
      </c>
      <c r="D202" s="15" t="s">
        <v>58</v>
      </c>
      <c r="E202" s="14">
        <f>E203+E204+E205+E206</f>
        <v>13265</v>
      </c>
      <c r="F202" s="14">
        <f>F203+F204+F205+F206</f>
        <v>13229.175999999999</v>
      </c>
      <c r="G202" s="103"/>
      <c r="H202" s="103"/>
      <c r="I202" s="103"/>
      <c r="J202" s="103"/>
    </row>
    <row r="203" spans="1:10" ht="15.75" customHeight="1">
      <c r="A203" s="149"/>
      <c r="B203" s="98"/>
      <c r="C203" s="108"/>
      <c r="D203" s="15" t="s">
        <v>20</v>
      </c>
      <c r="E203" s="14">
        <f>E294+E306</f>
        <v>11938.5</v>
      </c>
      <c r="F203" s="14">
        <f>F294+F306</f>
        <v>11906.234</v>
      </c>
      <c r="G203" s="103"/>
      <c r="H203" s="103"/>
      <c r="I203" s="103"/>
      <c r="J203" s="103"/>
    </row>
    <row r="204" spans="1:10" ht="15.75" customHeight="1">
      <c r="A204" s="149"/>
      <c r="B204" s="98"/>
      <c r="C204" s="108"/>
      <c r="D204" s="15" t="s">
        <v>67</v>
      </c>
      <c r="E204" s="14">
        <f>E338</f>
        <v>0</v>
      </c>
      <c r="F204" s="14">
        <f>F338</f>
        <v>0</v>
      </c>
      <c r="G204" s="103"/>
      <c r="H204" s="103"/>
      <c r="I204" s="103"/>
      <c r="J204" s="103"/>
    </row>
    <row r="205" spans="1:10" ht="15.75" customHeight="1">
      <c r="A205" s="149"/>
      <c r="B205" s="98"/>
      <c r="C205" s="108"/>
      <c r="D205" s="15" t="s">
        <v>22</v>
      </c>
      <c r="E205" s="14">
        <f>E293+E305</f>
        <v>1326.5</v>
      </c>
      <c r="F205" s="14">
        <f>F293+F305</f>
        <v>1322.942</v>
      </c>
      <c r="G205" s="103"/>
      <c r="H205" s="103"/>
      <c r="I205" s="103"/>
      <c r="J205" s="103"/>
    </row>
    <row r="206" spans="1:10" ht="15.75" customHeight="1">
      <c r="A206" s="150"/>
      <c r="B206" s="98"/>
      <c r="C206" s="129"/>
      <c r="D206" s="15" t="s">
        <v>68</v>
      </c>
      <c r="E206" s="14">
        <v>0</v>
      </c>
      <c r="F206" s="14">
        <v>0</v>
      </c>
      <c r="G206" s="112"/>
      <c r="H206" s="112"/>
      <c r="I206" s="112"/>
      <c r="J206" s="112"/>
    </row>
    <row r="207" spans="1:10" ht="15.75" customHeight="1">
      <c r="A207" s="155" t="s">
        <v>95</v>
      </c>
      <c r="B207" s="140" t="s">
        <v>64</v>
      </c>
      <c r="C207" s="126" t="s">
        <v>24</v>
      </c>
      <c r="D207" s="15" t="s">
        <v>58</v>
      </c>
      <c r="E207" s="17">
        <f>E208+E209</f>
        <v>255225.03999999998</v>
      </c>
      <c r="F207" s="17">
        <f>F208+F209</f>
        <v>254427.72</v>
      </c>
      <c r="G207" s="109" t="s">
        <v>2</v>
      </c>
      <c r="H207" s="102">
        <v>15</v>
      </c>
      <c r="I207" s="102">
        <v>15</v>
      </c>
      <c r="J207" s="104"/>
    </row>
    <row r="208" spans="1:10" ht="15.75" customHeight="1">
      <c r="A208" s="155"/>
      <c r="B208" s="140"/>
      <c r="C208" s="127"/>
      <c r="D208" s="15" t="s">
        <v>22</v>
      </c>
      <c r="E208" s="14">
        <f>E211+E214</f>
        <v>10112.27</v>
      </c>
      <c r="F208" s="14">
        <f>F211+F214</f>
        <v>9314.9599999999991</v>
      </c>
      <c r="G208" s="110"/>
      <c r="H208" s="103"/>
      <c r="I208" s="103"/>
      <c r="J208" s="105"/>
    </row>
    <row r="209" spans="1:10" ht="15.75" customHeight="1">
      <c r="A209" s="155"/>
      <c r="B209" s="140"/>
      <c r="C209" s="127"/>
      <c r="D209" s="15" t="s">
        <v>20</v>
      </c>
      <c r="E209" s="14">
        <f>E212+E215</f>
        <v>245112.77</v>
      </c>
      <c r="F209" s="14">
        <f>F212+F215</f>
        <v>245112.76</v>
      </c>
      <c r="G209" s="110"/>
      <c r="H209" s="103"/>
      <c r="I209" s="103"/>
      <c r="J209" s="105"/>
    </row>
    <row r="210" spans="1:10" ht="15.75" customHeight="1">
      <c r="A210" s="155"/>
      <c r="B210" s="98" t="s">
        <v>7</v>
      </c>
      <c r="C210" s="127"/>
      <c r="D210" s="15" t="s">
        <v>58</v>
      </c>
      <c r="E210" s="14">
        <f>E211+E212</f>
        <v>255225.03999999998</v>
      </c>
      <c r="F210" s="14">
        <f>F211+F212</f>
        <v>254427.72</v>
      </c>
      <c r="G210" s="110"/>
      <c r="H210" s="103"/>
      <c r="I210" s="103"/>
      <c r="J210" s="105"/>
    </row>
    <row r="211" spans="1:10" ht="15.75" customHeight="1">
      <c r="A211" s="155"/>
      <c r="B211" s="158"/>
      <c r="C211" s="127"/>
      <c r="D211" s="15" t="s">
        <v>22</v>
      </c>
      <c r="E211" s="14">
        <v>10112.27</v>
      </c>
      <c r="F211" s="14">
        <v>9314.9599999999991</v>
      </c>
      <c r="G211" s="110"/>
      <c r="H211" s="103"/>
      <c r="I211" s="103"/>
      <c r="J211" s="105"/>
    </row>
    <row r="212" spans="1:10" ht="15.75" customHeight="1">
      <c r="A212" s="155"/>
      <c r="B212" s="158"/>
      <c r="C212" s="127"/>
      <c r="D212" s="15" t="s">
        <v>20</v>
      </c>
      <c r="E212" s="14">
        <v>245112.77</v>
      </c>
      <c r="F212" s="14">
        <f>243053.76+2059</f>
        <v>245112.76</v>
      </c>
      <c r="G212" s="110"/>
      <c r="H212" s="103"/>
      <c r="I212" s="103"/>
      <c r="J212" s="105"/>
    </row>
    <row r="213" spans="1:10" ht="15.75" customHeight="1">
      <c r="A213" s="155"/>
      <c r="B213" s="98" t="s">
        <v>94</v>
      </c>
      <c r="C213" s="127"/>
      <c r="D213" s="15" t="s">
        <v>58</v>
      </c>
      <c r="E213" s="14">
        <f>E214+E215</f>
        <v>0</v>
      </c>
      <c r="F213" s="14">
        <f>F214+F215</f>
        <v>0</v>
      </c>
      <c r="G213" s="110"/>
      <c r="H213" s="103"/>
      <c r="I213" s="103"/>
      <c r="J213" s="105"/>
    </row>
    <row r="214" spans="1:10" ht="15.75" customHeight="1">
      <c r="A214" s="155"/>
      <c r="B214" s="98"/>
      <c r="C214" s="127"/>
      <c r="D214" s="15" t="s">
        <v>22</v>
      </c>
      <c r="E214" s="14">
        <v>0</v>
      </c>
      <c r="F214" s="14">
        <v>0</v>
      </c>
      <c r="G214" s="110"/>
      <c r="H214" s="103"/>
      <c r="I214" s="103"/>
      <c r="J214" s="105"/>
    </row>
    <row r="215" spans="1:10" ht="15.75" customHeight="1">
      <c r="A215" s="155"/>
      <c r="B215" s="98"/>
      <c r="C215" s="128"/>
      <c r="D215" s="15" t="s">
        <v>20</v>
      </c>
      <c r="E215" s="14">
        <v>0</v>
      </c>
      <c r="F215" s="14">
        <v>0</v>
      </c>
      <c r="G215" s="110"/>
      <c r="H215" s="112"/>
      <c r="I215" s="112"/>
      <c r="J215" s="114"/>
    </row>
    <row r="216" spans="1:10" ht="15.75" customHeight="1">
      <c r="A216" s="106" t="s">
        <v>96</v>
      </c>
      <c r="B216" s="140" t="s">
        <v>64</v>
      </c>
      <c r="C216" s="126" t="s">
        <v>24</v>
      </c>
      <c r="D216" s="15" t="s">
        <v>58</v>
      </c>
      <c r="E216" s="17">
        <f>E217+E218</f>
        <v>79492.160000000003</v>
      </c>
      <c r="F216" s="17">
        <f>F217+F218</f>
        <v>79491.597999999998</v>
      </c>
      <c r="G216" s="110"/>
      <c r="H216" s="102">
        <v>15</v>
      </c>
      <c r="I216" s="102">
        <v>15</v>
      </c>
      <c r="J216" s="104"/>
    </row>
    <row r="217" spans="1:10" ht="15.75" customHeight="1">
      <c r="A217" s="106"/>
      <c r="B217" s="140"/>
      <c r="C217" s="127"/>
      <c r="D217" s="15" t="s">
        <v>22</v>
      </c>
      <c r="E217" s="14">
        <f>E220+E223</f>
        <v>3191.83</v>
      </c>
      <c r="F217" s="14">
        <f>F220+F223</f>
        <v>3191.259</v>
      </c>
      <c r="G217" s="110"/>
      <c r="H217" s="103"/>
      <c r="I217" s="103"/>
      <c r="J217" s="105"/>
    </row>
    <row r="218" spans="1:10" ht="15.75" customHeight="1">
      <c r="A218" s="106"/>
      <c r="B218" s="140"/>
      <c r="C218" s="127"/>
      <c r="D218" s="15" t="s">
        <v>20</v>
      </c>
      <c r="E218" s="14">
        <f>E221+E224</f>
        <v>76300.33</v>
      </c>
      <c r="F218" s="14">
        <f>F221+F224</f>
        <v>76300.338999999993</v>
      </c>
      <c r="G218" s="110"/>
      <c r="H218" s="103"/>
      <c r="I218" s="103"/>
      <c r="J218" s="105"/>
    </row>
    <row r="219" spans="1:10" ht="15.75" customHeight="1">
      <c r="A219" s="106"/>
      <c r="B219" s="98" t="s">
        <v>7</v>
      </c>
      <c r="C219" s="127"/>
      <c r="D219" s="15" t="s">
        <v>58</v>
      </c>
      <c r="E219" s="14">
        <f>E220+E221</f>
        <v>79492.160000000003</v>
      </c>
      <c r="F219" s="14">
        <f>F220+F221</f>
        <v>79491.597999999998</v>
      </c>
      <c r="G219" s="110"/>
      <c r="H219" s="103"/>
      <c r="I219" s="103"/>
      <c r="J219" s="105"/>
    </row>
    <row r="220" spans="1:10" ht="15.75" customHeight="1">
      <c r="A220" s="106"/>
      <c r="B220" s="158"/>
      <c r="C220" s="127"/>
      <c r="D220" s="15" t="s">
        <v>22</v>
      </c>
      <c r="E220" s="14">
        <v>3191.83</v>
      </c>
      <c r="F220" s="14">
        <f>3169.22+22.039</f>
        <v>3191.259</v>
      </c>
      <c r="G220" s="110"/>
      <c r="H220" s="103"/>
      <c r="I220" s="103"/>
      <c r="J220" s="105"/>
    </row>
    <row r="221" spans="1:10" ht="15.75" customHeight="1">
      <c r="A221" s="106"/>
      <c r="B221" s="158"/>
      <c r="C221" s="127"/>
      <c r="D221" s="15" t="s">
        <v>20</v>
      </c>
      <c r="E221" s="14">
        <v>76300.33</v>
      </c>
      <c r="F221" s="14">
        <f>75044.098+634.241+622</f>
        <v>76300.338999999993</v>
      </c>
      <c r="G221" s="110"/>
      <c r="H221" s="103"/>
      <c r="I221" s="103"/>
      <c r="J221" s="105"/>
    </row>
    <row r="222" spans="1:10" ht="15.75" customHeight="1">
      <c r="A222" s="106"/>
      <c r="B222" s="98" t="s">
        <v>94</v>
      </c>
      <c r="C222" s="127"/>
      <c r="D222" s="15" t="s">
        <v>58</v>
      </c>
      <c r="E222" s="14">
        <f>E223+E224</f>
        <v>0</v>
      </c>
      <c r="F222" s="14">
        <f>F223+F224</f>
        <v>0</v>
      </c>
      <c r="G222" s="110"/>
      <c r="H222" s="103"/>
      <c r="I222" s="103"/>
      <c r="J222" s="105"/>
    </row>
    <row r="223" spans="1:10" ht="15.75" customHeight="1">
      <c r="A223" s="106"/>
      <c r="B223" s="98"/>
      <c r="C223" s="127"/>
      <c r="D223" s="15" t="s">
        <v>22</v>
      </c>
      <c r="E223" s="14">
        <v>0</v>
      </c>
      <c r="F223" s="14">
        <v>0</v>
      </c>
      <c r="G223" s="110"/>
      <c r="H223" s="103"/>
      <c r="I223" s="103"/>
      <c r="J223" s="105"/>
    </row>
    <row r="224" spans="1:10" ht="15.75" customHeight="1">
      <c r="A224" s="106"/>
      <c r="B224" s="98"/>
      <c r="C224" s="128"/>
      <c r="D224" s="15" t="s">
        <v>20</v>
      </c>
      <c r="E224" s="14">
        <v>0</v>
      </c>
      <c r="F224" s="14">
        <v>0</v>
      </c>
      <c r="G224" s="110"/>
      <c r="H224" s="112"/>
      <c r="I224" s="112"/>
      <c r="J224" s="114"/>
    </row>
    <row r="225" spans="1:10" ht="15.75" customHeight="1">
      <c r="A225" s="106" t="s">
        <v>97</v>
      </c>
      <c r="B225" s="140" t="s">
        <v>64</v>
      </c>
      <c r="C225" s="126" t="s">
        <v>24</v>
      </c>
      <c r="D225" s="15" t="s">
        <v>58</v>
      </c>
      <c r="E225" s="17">
        <f>E226</f>
        <v>4226</v>
      </c>
      <c r="F225" s="17">
        <f>F226</f>
        <v>4225.71</v>
      </c>
      <c r="G225" s="110"/>
      <c r="H225" s="102">
        <v>15</v>
      </c>
      <c r="I225" s="102">
        <v>15</v>
      </c>
      <c r="J225" s="104"/>
    </row>
    <row r="226" spans="1:10" ht="15.75" customHeight="1">
      <c r="A226" s="106"/>
      <c r="B226" s="140"/>
      <c r="C226" s="127"/>
      <c r="D226" s="15" t="s">
        <v>22</v>
      </c>
      <c r="E226" s="14">
        <f>E227+E228</f>
        <v>4226</v>
      </c>
      <c r="F226" s="14">
        <f>F227+F228</f>
        <v>4225.71</v>
      </c>
      <c r="G226" s="110"/>
      <c r="H226" s="103"/>
      <c r="I226" s="103"/>
      <c r="J226" s="105"/>
    </row>
    <row r="227" spans="1:10" ht="66" customHeight="1">
      <c r="A227" s="106"/>
      <c r="B227" s="22" t="s">
        <v>8</v>
      </c>
      <c r="C227" s="127"/>
      <c r="D227" s="15" t="s">
        <v>22</v>
      </c>
      <c r="E227" s="14">
        <v>4226</v>
      </c>
      <c r="F227" s="14">
        <v>4225.71</v>
      </c>
      <c r="G227" s="110"/>
      <c r="H227" s="103"/>
      <c r="I227" s="103"/>
      <c r="J227" s="105"/>
    </row>
    <row r="228" spans="1:10" ht="31.2">
      <c r="A228" s="106"/>
      <c r="B228" s="22" t="s">
        <v>94</v>
      </c>
      <c r="C228" s="128"/>
      <c r="D228" s="15" t="s">
        <v>22</v>
      </c>
      <c r="E228" s="14">
        <v>0</v>
      </c>
      <c r="F228" s="14">
        <v>0</v>
      </c>
      <c r="G228" s="111"/>
      <c r="H228" s="112"/>
      <c r="I228" s="112"/>
      <c r="J228" s="114"/>
    </row>
    <row r="229" spans="1:10" ht="15.75" customHeight="1">
      <c r="A229" s="155" t="s">
        <v>98</v>
      </c>
      <c r="B229" s="140" t="s">
        <v>64</v>
      </c>
      <c r="C229" s="126" t="s">
        <v>24</v>
      </c>
      <c r="D229" s="15" t="s">
        <v>58</v>
      </c>
      <c r="E229" s="17">
        <f>E230+E231</f>
        <v>791.46</v>
      </c>
      <c r="F229" s="17">
        <f>F230+F231</f>
        <v>751.05600000000004</v>
      </c>
      <c r="G229" s="109" t="s">
        <v>2</v>
      </c>
      <c r="H229" s="102">
        <v>15</v>
      </c>
      <c r="I229" s="102">
        <v>15</v>
      </c>
      <c r="J229" s="104"/>
    </row>
    <row r="230" spans="1:10" ht="15.75" customHeight="1">
      <c r="A230" s="155"/>
      <c r="B230" s="140"/>
      <c r="C230" s="127"/>
      <c r="D230" s="15" t="s">
        <v>22</v>
      </c>
      <c r="E230" s="14">
        <f>E233+E236</f>
        <v>421.33</v>
      </c>
      <c r="F230" s="14">
        <f>F233+F236</f>
        <v>380.92599999999999</v>
      </c>
      <c r="G230" s="110"/>
      <c r="H230" s="103"/>
      <c r="I230" s="103"/>
      <c r="J230" s="105"/>
    </row>
    <row r="231" spans="1:10" ht="15.75" customHeight="1">
      <c r="A231" s="155"/>
      <c r="B231" s="140"/>
      <c r="C231" s="127"/>
      <c r="D231" s="15" t="s">
        <v>20</v>
      </c>
      <c r="E231" s="14">
        <f>E234+E237</f>
        <v>370.13</v>
      </c>
      <c r="F231" s="14">
        <f>F234+F237</f>
        <v>370.13</v>
      </c>
      <c r="G231" s="110"/>
      <c r="H231" s="103"/>
      <c r="I231" s="103"/>
      <c r="J231" s="105"/>
    </row>
    <row r="232" spans="1:10" ht="15.75" customHeight="1">
      <c r="A232" s="155"/>
      <c r="B232" s="98" t="s">
        <v>8</v>
      </c>
      <c r="C232" s="127"/>
      <c r="D232" s="15" t="s">
        <v>58</v>
      </c>
      <c r="E232" s="14">
        <f>E233+E234</f>
        <v>791.46</v>
      </c>
      <c r="F232" s="14">
        <f>F233+F234</f>
        <v>751.05600000000004</v>
      </c>
      <c r="G232" s="110"/>
      <c r="H232" s="103"/>
      <c r="I232" s="103"/>
      <c r="J232" s="105"/>
    </row>
    <row r="233" spans="1:10" ht="15.75" customHeight="1">
      <c r="A233" s="155"/>
      <c r="B233" s="98"/>
      <c r="C233" s="127"/>
      <c r="D233" s="15" t="s">
        <v>22</v>
      </c>
      <c r="E233" s="14">
        <v>421.33</v>
      </c>
      <c r="F233" s="14">
        <v>380.92599999999999</v>
      </c>
      <c r="G233" s="110"/>
      <c r="H233" s="103"/>
      <c r="I233" s="103"/>
      <c r="J233" s="105"/>
    </row>
    <row r="234" spans="1:10" ht="15.75" customHeight="1">
      <c r="A234" s="155"/>
      <c r="B234" s="98"/>
      <c r="C234" s="127"/>
      <c r="D234" s="15" t="s">
        <v>20</v>
      </c>
      <c r="E234" s="14">
        <v>370.13</v>
      </c>
      <c r="F234" s="14">
        <v>370.13</v>
      </c>
      <c r="G234" s="110"/>
      <c r="H234" s="103"/>
      <c r="I234" s="103"/>
      <c r="J234" s="105"/>
    </row>
    <row r="235" spans="1:10" ht="15.75" customHeight="1">
      <c r="A235" s="155"/>
      <c r="B235" s="98" t="s">
        <v>94</v>
      </c>
      <c r="C235" s="127"/>
      <c r="D235" s="15" t="s">
        <v>58</v>
      </c>
      <c r="E235" s="14">
        <v>0</v>
      </c>
      <c r="F235" s="14">
        <f>F236+F237</f>
        <v>0</v>
      </c>
      <c r="G235" s="110"/>
      <c r="H235" s="103"/>
      <c r="I235" s="103"/>
      <c r="J235" s="105"/>
    </row>
    <row r="236" spans="1:10" ht="15.75" customHeight="1">
      <c r="A236" s="155"/>
      <c r="B236" s="98"/>
      <c r="C236" s="127"/>
      <c r="D236" s="15" t="s">
        <v>22</v>
      </c>
      <c r="E236" s="14">
        <v>0</v>
      </c>
      <c r="F236" s="14">
        <v>0</v>
      </c>
      <c r="G236" s="110"/>
      <c r="H236" s="103"/>
      <c r="I236" s="103"/>
      <c r="J236" s="105"/>
    </row>
    <row r="237" spans="1:10" ht="15.75" customHeight="1">
      <c r="A237" s="155"/>
      <c r="B237" s="98"/>
      <c r="C237" s="128"/>
      <c r="D237" s="15" t="s">
        <v>20</v>
      </c>
      <c r="E237" s="14">
        <v>0</v>
      </c>
      <c r="F237" s="14">
        <v>0</v>
      </c>
      <c r="G237" s="110"/>
      <c r="H237" s="112"/>
      <c r="I237" s="112"/>
      <c r="J237" s="114"/>
    </row>
    <row r="238" spans="1:10" ht="15.75" customHeight="1">
      <c r="A238" s="155" t="s">
        <v>99</v>
      </c>
      <c r="B238" s="140" t="s">
        <v>64</v>
      </c>
      <c r="C238" s="126" t="s">
        <v>24</v>
      </c>
      <c r="D238" s="15" t="s">
        <v>58</v>
      </c>
      <c r="E238" s="17">
        <f>E239+E240</f>
        <v>468.6</v>
      </c>
      <c r="F238" s="17">
        <f>F239+F240</f>
        <v>329.8</v>
      </c>
      <c r="G238" s="110"/>
      <c r="H238" s="102">
        <v>15</v>
      </c>
      <c r="I238" s="102">
        <v>15</v>
      </c>
      <c r="J238" s="104"/>
    </row>
    <row r="239" spans="1:10" ht="15.75" customHeight="1">
      <c r="A239" s="155"/>
      <c r="B239" s="140"/>
      <c r="C239" s="127"/>
      <c r="D239" s="15" t="s">
        <v>22</v>
      </c>
      <c r="E239" s="14">
        <f>E242+E245</f>
        <v>468.6</v>
      </c>
      <c r="F239" s="14">
        <f>F242+F245</f>
        <v>329.8</v>
      </c>
      <c r="G239" s="110"/>
      <c r="H239" s="103"/>
      <c r="I239" s="103"/>
      <c r="J239" s="105"/>
    </row>
    <row r="240" spans="1:10" ht="15.75" customHeight="1">
      <c r="A240" s="155"/>
      <c r="B240" s="140"/>
      <c r="C240" s="127"/>
      <c r="D240" s="15" t="s">
        <v>20</v>
      </c>
      <c r="E240" s="14">
        <f>E243+E246</f>
        <v>0</v>
      </c>
      <c r="F240" s="14">
        <f>F243+F246</f>
        <v>0</v>
      </c>
      <c r="G240" s="110"/>
      <c r="H240" s="103"/>
      <c r="I240" s="103"/>
      <c r="J240" s="105"/>
    </row>
    <row r="241" spans="1:10" ht="15.75" customHeight="1">
      <c r="A241" s="155"/>
      <c r="B241" s="98" t="s">
        <v>7</v>
      </c>
      <c r="C241" s="127"/>
      <c r="D241" s="15" t="s">
        <v>58</v>
      </c>
      <c r="E241" s="14">
        <f>E242+E243</f>
        <v>468.6</v>
      </c>
      <c r="F241" s="14">
        <f>F242+F243</f>
        <v>329.8</v>
      </c>
      <c r="G241" s="110"/>
      <c r="H241" s="103"/>
      <c r="I241" s="103"/>
      <c r="J241" s="105"/>
    </row>
    <row r="242" spans="1:10" ht="15.75" customHeight="1">
      <c r="A242" s="155"/>
      <c r="B242" s="98"/>
      <c r="C242" s="127"/>
      <c r="D242" s="15" t="s">
        <v>22</v>
      </c>
      <c r="E242" s="14">
        <v>468.6</v>
      </c>
      <c r="F242" s="14">
        <v>329.8</v>
      </c>
      <c r="G242" s="110"/>
      <c r="H242" s="103"/>
      <c r="I242" s="103"/>
      <c r="J242" s="105"/>
    </row>
    <row r="243" spans="1:10" ht="15.75" customHeight="1">
      <c r="A243" s="155"/>
      <c r="B243" s="98"/>
      <c r="C243" s="127"/>
      <c r="D243" s="15" t="s">
        <v>20</v>
      </c>
      <c r="E243" s="14">
        <v>0</v>
      </c>
      <c r="F243" s="14">
        <v>0</v>
      </c>
      <c r="G243" s="110"/>
      <c r="H243" s="103"/>
      <c r="I243" s="103"/>
      <c r="J243" s="105"/>
    </row>
    <row r="244" spans="1:10" ht="15.75" customHeight="1">
      <c r="A244" s="155"/>
      <c r="B244" s="98" t="s">
        <v>94</v>
      </c>
      <c r="C244" s="127"/>
      <c r="D244" s="15" t="s">
        <v>58</v>
      </c>
      <c r="E244" s="14">
        <f>E245+E246</f>
        <v>0</v>
      </c>
      <c r="F244" s="14">
        <f>F245+F246</f>
        <v>0</v>
      </c>
      <c r="G244" s="110"/>
      <c r="H244" s="103"/>
      <c r="I244" s="103"/>
      <c r="J244" s="105"/>
    </row>
    <row r="245" spans="1:10" ht="15.75" customHeight="1">
      <c r="A245" s="155"/>
      <c r="B245" s="98"/>
      <c r="C245" s="127"/>
      <c r="D245" s="15" t="s">
        <v>22</v>
      </c>
      <c r="E245" s="14">
        <v>0</v>
      </c>
      <c r="F245" s="14">
        <v>0</v>
      </c>
      <c r="G245" s="110"/>
      <c r="H245" s="103"/>
      <c r="I245" s="103"/>
      <c r="J245" s="105"/>
    </row>
    <row r="246" spans="1:10" ht="15.75" customHeight="1">
      <c r="A246" s="155"/>
      <c r="B246" s="98"/>
      <c r="C246" s="128"/>
      <c r="D246" s="15" t="s">
        <v>20</v>
      </c>
      <c r="E246" s="14">
        <v>0</v>
      </c>
      <c r="F246" s="14">
        <v>0</v>
      </c>
      <c r="G246" s="110"/>
      <c r="H246" s="112"/>
      <c r="I246" s="112"/>
      <c r="J246" s="114"/>
    </row>
    <row r="247" spans="1:10" ht="15.75" customHeight="1">
      <c r="A247" s="155" t="s">
        <v>100</v>
      </c>
      <c r="B247" s="140" t="s">
        <v>64</v>
      </c>
      <c r="C247" s="126" t="s">
        <v>24</v>
      </c>
      <c r="D247" s="15" t="s">
        <v>58</v>
      </c>
      <c r="E247" s="17">
        <f>E248+E249</f>
        <v>24680.3</v>
      </c>
      <c r="F247" s="17">
        <f>F248+F249</f>
        <v>22961.26</v>
      </c>
      <c r="G247" s="110"/>
      <c r="H247" s="102">
        <v>15</v>
      </c>
      <c r="I247" s="102">
        <v>15</v>
      </c>
      <c r="J247" s="104"/>
    </row>
    <row r="248" spans="1:10" ht="15.75" customHeight="1">
      <c r="A248" s="155"/>
      <c r="B248" s="140"/>
      <c r="C248" s="127"/>
      <c r="D248" s="15" t="s">
        <v>22</v>
      </c>
      <c r="E248" s="14">
        <f>E251+E254</f>
        <v>24680.3</v>
      </c>
      <c r="F248" s="14">
        <f>F251+F254</f>
        <v>22961.26</v>
      </c>
      <c r="G248" s="110"/>
      <c r="H248" s="103"/>
      <c r="I248" s="103"/>
      <c r="J248" s="105"/>
    </row>
    <row r="249" spans="1:10" ht="15.75" customHeight="1">
      <c r="A249" s="155"/>
      <c r="B249" s="140"/>
      <c r="C249" s="127"/>
      <c r="D249" s="15" t="s">
        <v>20</v>
      </c>
      <c r="E249" s="14">
        <f>E252+E255</f>
        <v>0</v>
      </c>
      <c r="F249" s="14">
        <f>F252+F255</f>
        <v>0</v>
      </c>
      <c r="G249" s="110"/>
      <c r="H249" s="103"/>
      <c r="I249" s="103"/>
      <c r="J249" s="105"/>
    </row>
    <row r="250" spans="1:10" ht="15.75" customHeight="1">
      <c r="A250" s="155"/>
      <c r="B250" s="98" t="s">
        <v>8</v>
      </c>
      <c r="C250" s="127"/>
      <c r="D250" s="15" t="s">
        <v>58</v>
      </c>
      <c r="E250" s="14">
        <f>E251+E252</f>
        <v>24680.3</v>
      </c>
      <c r="F250" s="14">
        <f>F251+F252</f>
        <v>22961.26</v>
      </c>
      <c r="G250" s="110"/>
      <c r="H250" s="103"/>
      <c r="I250" s="103"/>
      <c r="J250" s="105"/>
    </row>
    <row r="251" spans="1:10" ht="15.75" customHeight="1">
      <c r="A251" s="155"/>
      <c r="B251" s="98"/>
      <c r="C251" s="127"/>
      <c r="D251" s="15" t="s">
        <v>22</v>
      </c>
      <c r="E251" s="14">
        <v>24680.3</v>
      </c>
      <c r="F251" s="14">
        <v>22961.26</v>
      </c>
      <c r="G251" s="110"/>
      <c r="H251" s="103"/>
      <c r="I251" s="103"/>
      <c r="J251" s="105"/>
    </row>
    <row r="252" spans="1:10" ht="15.75" customHeight="1">
      <c r="A252" s="155"/>
      <c r="B252" s="98"/>
      <c r="C252" s="127"/>
      <c r="D252" s="15" t="s">
        <v>20</v>
      </c>
      <c r="E252" s="14">
        <v>0</v>
      </c>
      <c r="F252" s="14">
        <v>0</v>
      </c>
      <c r="G252" s="110"/>
      <c r="H252" s="103"/>
      <c r="I252" s="103"/>
      <c r="J252" s="105"/>
    </row>
    <row r="253" spans="1:10" ht="15.75" customHeight="1">
      <c r="A253" s="155"/>
      <c r="B253" s="98" t="s">
        <v>94</v>
      </c>
      <c r="C253" s="127"/>
      <c r="D253" s="15" t="s">
        <v>58</v>
      </c>
      <c r="E253" s="14">
        <f>E254+E255</f>
        <v>0</v>
      </c>
      <c r="F253" s="14">
        <f>F254+F255</f>
        <v>0</v>
      </c>
      <c r="G253" s="110"/>
      <c r="H253" s="103"/>
      <c r="I253" s="103"/>
      <c r="J253" s="105"/>
    </row>
    <row r="254" spans="1:10" ht="15.75" customHeight="1">
      <c r="A254" s="155"/>
      <c r="B254" s="98"/>
      <c r="C254" s="127"/>
      <c r="D254" s="15" t="s">
        <v>22</v>
      </c>
      <c r="E254" s="14">
        <v>0</v>
      </c>
      <c r="F254" s="14">
        <v>0</v>
      </c>
      <c r="G254" s="110"/>
      <c r="H254" s="103"/>
      <c r="I254" s="103"/>
      <c r="J254" s="105"/>
    </row>
    <row r="255" spans="1:10" ht="15.75" customHeight="1">
      <c r="A255" s="155"/>
      <c r="B255" s="98"/>
      <c r="C255" s="128"/>
      <c r="D255" s="15" t="s">
        <v>20</v>
      </c>
      <c r="E255" s="14">
        <v>0</v>
      </c>
      <c r="F255" s="14">
        <v>0</v>
      </c>
      <c r="G255" s="110"/>
      <c r="H255" s="112"/>
      <c r="I255" s="112"/>
      <c r="J255" s="114"/>
    </row>
    <row r="256" spans="1:10" ht="15.75" customHeight="1">
      <c r="A256" s="99" t="s">
        <v>101</v>
      </c>
      <c r="B256" s="140" t="s">
        <v>64</v>
      </c>
      <c r="C256" s="126" t="s">
        <v>24</v>
      </c>
      <c r="D256" s="15" t="s">
        <v>58</v>
      </c>
      <c r="E256" s="17">
        <f>E257+E258</f>
        <v>3781</v>
      </c>
      <c r="F256" s="17">
        <f>F257+F258</f>
        <v>3590</v>
      </c>
      <c r="G256" s="110"/>
      <c r="H256" s="102">
        <v>15</v>
      </c>
      <c r="I256" s="102">
        <v>15</v>
      </c>
      <c r="J256" s="104"/>
    </row>
    <row r="257" spans="1:10" ht="15.75" customHeight="1">
      <c r="A257" s="100"/>
      <c r="B257" s="140"/>
      <c r="C257" s="127"/>
      <c r="D257" s="15" t="s">
        <v>22</v>
      </c>
      <c r="E257" s="14">
        <f>E260+E263</f>
        <v>3781</v>
      </c>
      <c r="F257" s="14">
        <f>F260+F263</f>
        <v>3590</v>
      </c>
      <c r="G257" s="110"/>
      <c r="H257" s="103"/>
      <c r="I257" s="103"/>
      <c r="J257" s="105"/>
    </row>
    <row r="258" spans="1:10" ht="15.75" customHeight="1">
      <c r="A258" s="100"/>
      <c r="B258" s="140"/>
      <c r="C258" s="127"/>
      <c r="D258" s="15" t="s">
        <v>20</v>
      </c>
      <c r="E258" s="14">
        <f>E261+E264</f>
        <v>0</v>
      </c>
      <c r="F258" s="14">
        <f>F261+F264</f>
        <v>0</v>
      </c>
      <c r="G258" s="110"/>
      <c r="H258" s="103"/>
      <c r="I258" s="103"/>
      <c r="J258" s="105"/>
    </row>
    <row r="259" spans="1:10" ht="15.75" customHeight="1">
      <c r="A259" s="100"/>
      <c r="B259" s="98" t="s">
        <v>8</v>
      </c>
      <c r="C259" s="127"/>
      <c r="D259" s="15" t="s">
        <v>58</v>
      </c>
      <c r="E259" s="14">
        <f>E260+E261</f>
        <v>3781</v>
      </c>
      <c r="F259" s="14">
        <f>F260+F261</f>
        <v>3590</v>
      </c>
      <c r="G259" s="110"/>
      <c r="H259" s="103"/>
      <c r="I259" s="103"/>
      <c r="J259" s="105"/>
    </row>
    <row r="260" spans="1:10" ht="15.75" customHeight="1">
      <c r="A260" s="100"/>
      <c r="B260" s="98"/>
      <c r="C260" s="127"/>
      <c r="D260" s="15" t="s">
        <v>22</v>
      </c>
      <c r="E260" s="14">
        <v>3781</v>
      </c>
      <c r="F260" s="14">
        <v>3590</v>
      </c>
      <c r="G260" s="110"/>
      <c r="H260" s="103"/>
      <c r="I260" s="103"/>
      <c r="J260" s="105"/>
    </row>
    <row r="261" spans="1:10" ht="15.75" customHeight="1">
      <c r="A261" s="100"/>
      <c r="B261" s="98"/>
      <c r="C261" s="127"/>
      <c r="D261" s="15" t="s">
        <v>20</v>
      </c>
      <c r="E261" s="14">
        <v>0</v>
      </c>
      <c r="F261" s="14">
        <v>0</v>
      </c>
      <c r="G261" s="110"/>
      <c r="H261" s="103"/>
      <c r="I261" s="103"/>
      <c r="J261" s="105"/>
    </row>
    <row r="262" spans="1:10" ht="15.75" customHeight="1">
      <c r="A262" s="100"/>
      <c r="B262" s="98" t="s">
        <v>94</v>
      </c>
      <c r="C262" s="127"/>
      <c r="D262" s="15" t="s">
        <v>58</v>
      </c>
      <c r="E262" s="14">
        <f>E263+E264</f>
        <v>0</v>
      </c>
      <c r="F262" s="14">
        <f>F263+F264</f>
        <v>0</v>
      </c>
      <c r="G262" s="110"/>
      <c r="H262" s="103"/>
      <c r="I262" s="103"/>
      <c r="J262" s="105"/>
    </row>
    <row r="263" spans="1:10" ht="15.75" customHeight="1">
      <c r="A263" s="100"/>
      <c r="B263" s="98"/>
      <c r="C263" s="127"/>
      <c r="D263" s="15" t="s">
        <v>22</v>
      </c>
      <c r="E263" s="14">
        <v>0</v>
      </c>
      <c r="F263" s="14">
        <v>0</v>
      </c>
      <c r="G263" s="110"/>
      <c r="H263" s="103"/>
      <c r="I263" s="103"/>
      <c r="J263" s="105"/>
    </row>
    <row r="264" spans="1:10" ht="15.75" customHeight="1">
      <c r="A264" s="101"/>
      <c r="B264" s="98"/>
      <c r="C264" s="128"/>
      <c r="D264" s="15" t="s">
        <v>20</v>
      </c>
      <c r="E264" s="14">
        <v>0</v>
      </c>
      <c r="F264" s="14">
        <v>0</v>
      </c>
      <c r="G264" s="110"/>
      <c r="H264" s="112"/>
      <c r="I264" s="112"/>
      <c r="J264" s="114"/>
    </row>
    <row r="265" spans="1:10" ht="15.75" customHeight="1">
      <c r="A265" s="106" t="s">
        <v>102</v>
      </c>
      <c r="B265" s="98" t="s">
        <v>8</v>
      </c>
      <c r="C265" s="107" t="s">
        <v>24</v>
      </c>
      <c r="D265" s="15" t="s">
        <v>58</v>
      </c>
      <c r="E265" s="17">
        <f>E266+E267</f>
        <v>1181.9000000000001</v>
      </c>
      <c r="F265" s="17">
        <f>F266+F267</f>
        <v>1093.2439999999999</v>
      </c>
      <c r="G265" s="110"/>
      <c r="H265" s="102">
        <v>6</v>
      </c>
      <c r="I265" s="102">
        <v>6</v>
      </c>
      <c r="J265" s="120"/>
    </row>
    <row r="266" spans="1:10" ht="15.75" customHeight="1">
      <c r="A266" s="106"/>
      <c r="B266" s="98"/>
      <c r="C266" s="108"/>
      <c r="D266" s="15" t="s">
        <v>22</v>
      </c>
      <c r="E266" s="14">
        <v>1181.9000000000001</v>
      </c>
      <c r="F266" s="14">
        <v>1093.2439999999999</v>
      </c>
      <c r="G266" s="110"/>
      <c r="H266" s="103"/>
      <c r="I266" s="103"/>
      <c r="J266" s="121"/>
    </row>
    <row r="267" spans="1:10" ht="15.75" customHeight="1">
      <c r="A267" s="106"/>
      <c r="B267" s="98"/>
      <c r="C267" s="129"/>
      <c r="D267" s="15" t="s">
        <v>20</v>
      </c>
      <c r="E267" s="14">
        <v>0</v>
      </c>
      <c r="F267" s="14">
        <v>0</v>
      </c>
      <c r="G267" s="111"/>
      <c r="H267" s="112"/>
      <c r="I267" s="112"/>
      <c r="J267" s="122"/>
    </row>
    <row r="268" spans="1:10" ht="15.75" customHeight="1">
      <c r="A268" s="157" t="s">
        <v>103</v>
      </c>
      <c r="B268" s="140" t="s">
        <v>64</v>
      </c>
      <c r="C268" s="126" t="s">
        <v>24</v>
      </c>
      <c r="D268" s="15" t="s">
        <v>58</v>
      </c>
      <c r="E268" s="17">
        <f>E269+E270</f>
        <v>3811.6</v>
      </c>
      <c r="F268" s="17">
        <f>F269+F270</f>
        <v>3788.03</v>
      </c>
      <c r="G268" s="109" t="s">
        <v>2</v>
      </c>
      <c r="H268" s="102">
        <v>15</v>
      </c>
      <c r="I268" s="102">
        <v>15</v>
      </c>
      <c r="J268" s="104"/>
    </row>
    <row r="269" spans="1:10" ht="15.75" customHeight="1">
      <c r="A269" s="157"/>
      <c r="B269" s="140"/>
      <c r="C269" s="127"/>
      <c r="D269" s="15" t="s">
        <v>22</v>
      </c>
      <c r="E269" s="14">
        <f>E272+E275</f>
        <v>3811.6</v>
      </c>
      <c r="F269" s="14">
        <f>F272+F275</f>
        <v>3788.03</v>
      </c>
      <c r="G269" s="110"/>
      <c r="H269" s="103"/>
      <c r="I269" s="103"/>
      <c r="J269" s="105"/>
    </row>
    <row r="270" spans="1:10" ht="15.75" customHeight="1">
      <c r="A270" s="157"/>
      <c r="B270" s="140"/>
      <c r="C270" s="127"/>
      <c r="D270" s="15" t="s">
        <v>20</v>
      </c>
      <c r="E270" s="14">
        <f>E273+E276</f>
        <v>0</v>
      </c>
      <c r="F270" s="14">
        <f>F273+F276</f>
        <v>0</v>
      </c>
      <c r="G270" s="110"/>
      <c r="H270" s="103"/>
      <c r="I270" s="103"/>
      <c r="J270" s="105"/>
    </row>
    <row r="271" spans="1:10" ht="15.75" customHeight="1">
      <c r="A271" s="157"/>
      <c r="B271" s="98" t="s">
        <v>8</v>
      </c>
      <c r="C271" s="127"/>
      <c r="D271" s="15" t="s">
        <v>58</v>
      </c>
      <c r="E271" s="14">
        <f>E272+E273</f>
        <v>3811.6</v>
      </c>
      <c r="F271" s="14">
        <f>F272+F273</f>
        <v>3788.03</v>
      </c>
      <c r="G271" s="110"/>
      <c r="H271" s="103"/>
      <c r="I271" s="103"/>
      <c r="J271" s="105"/>
    </row>
    <row r="272" spans="1:10" ht="15.75" customHeight="1">
      <c r="A272" s="157"/>
      <c r="B272" s="98"/>
      <c r="C272" s="127"/>
      <c r="D272" s="15" t="s">
        <v>22</v>
      </c>
      <c r="E272" s="14">
        <v>3811.6</v>
      </c>
      <c r="F272" s="14">
        <v>3788.03</v>
      </c>
      <c r="G272" s="110"/>
      <c r="H272" s="103"/>
      <c r="I272" s="103"/>
      <c r="J272" s="105"/>
    </row>
    <row r="273" spans="1:10" ht="15.75" customHeight="1">
      <c r="A273" s="157"/>
      <c r="B273" s="98"/>
      <c r="C273" s="127"/>
      <c r="D273" s="15" t="s">
        <v>20</v>
      </c>
      <c r="E273" s="14">
        <v>0</v>
      </c>
      <c r="F273" s="14">
        <v>0</v>
      </c>
      <c r="G273" s="110"/>
      <c r="H273" s="103"/>
      <c r="I273" s="103"/>
      <c r="J273" s="105"/>
    </row>
    <row r="274" spans="1:10" ht="15.75" customHeight="1">
      <c r="A274" s="157"/>
      <c r="B274" s="98" t="s">
        <v>94</v>
      </c>
      <c r="C274" s="127"/>
      <c r="D274" s="15" t="s">
        <v>58</v>
      </c>
      <c r="E274" s="14">
        <f>E275+E276</f>
        <v>0</v>
      </c>
      <c r="F274" s="14">
        <f>F275+F276</f>
        <v>0</v>
      </c>
      <c r="G274" s="110"/>
      <c r="H274" s="103"/>
      <c r="I274" s="103"/>
      <c r="J274" s="105"/>
    </row>
    <row r="275" spans="1:10" ht="15.75" customHeight="1">
      <c r="A275" s="157"/>
      <c r="B275" s="98"/>
      <c r="C275" s="127"/>
      <c r="D275" s="15" t="s">
        <v>22</v>
      </c>
      <c r="E275" s="14">
        <v>0</v>
      </c>
      <c r="F275" s="14">
        <v>0</v>
      </c>
      <c r="G275" s="110"/>
      <c r="H275" s="103"/>
      <c r="I275" s="103"/>
      <c r="J275" s="105"/>
    </row>
    <row r="276" spans="1:10" ht="15.75" customHeight="1">
      <c r="A276" s="157"/>
      <c r="B276" s="98"/>
      <c r="C276" s="128"/>
      <c r="D276" s="15" t="s">
        <v>20</v>
      </c>
      <c r="E276" s="14">
        <v>0</v>
      </c>
      <c r="F276" s="14">
        <v>0</v>
      </c>
      <c r="G276" s="110"/>
      <c r="H276" s="112"/>
      <c r="I276" s="112"/>
      <c r="J276" s="114"/>
    </row>
    <row r="277" spans="1:10" ht="15.75" customHeight="1">
      <c r="A277" s="155" t="s">
        <v>104</v>
      </c>
      <c r="B277" s="140" t="s">
        <v>64</v>
      </c>
      <c r="C277" s="126" t="s">
        <v>24</v>
      </c>
      <c r="D277" s="15" t="s">
        <v>58</v>
      </c>
      <c r="E277" s="17">
        <f>E278+E279</f>
        <v>266.10000000000002</v>
      </c>
      <c r="F277" s="17">
        <f>F278+F279</f>
        <v>246.47800000000001</v>
      </c>
      <c r="G277" s="110"/>
      <c r="H277" s="102">
        <v>15</v>
      </c>
      <c r="I277" s="102">
        <v>15</v>
      </c>
      <c r="J277" s="104"/>
    </row>
    <row r="278" spans="1:10" ht="15.75" customHeight="1">
      <c r="A278" s="155"/>
      <c r="B278" s="140"/>
      <c r="C278" s="127"/>
      <c r="D278" s="15" t="s">
        <v>22</v>
      </c>
      <c r="E278" s="14">
        <f>E281+E284</f>
        <v>266.10000000000002</v>
      </c>
      <c r="F278" s="14">
        <f>F281+F284</f>
        <v>246.47800000000001</v>
      </c>
      <c r="G278" s="110"/>
      <c r="H278" s="103"/>
      <c r="I278" s="103"/>
      <c r="J278" s="105"/>
    </row>
    <row r="279" spans="1:10" ht="15.75" customHeight="1">
      <c r="A279" s="155"/>
      <c r="B279" s="140"/>
      <c r="C279" s="127"/>
      <c r="D279" s="15" t="s">
        <v>20</v>
      </c>
      <c r="E279" s="14">
        <f>E282+E285</f>
        <v>0</v>
      </c>
      <c r="F279" s="14">
        <f>F282+F285</f>
        <v>0</v>
      </c>
      <c r="G279" s="110"/>
      <c r="H279" s="103"/>
      <c r="I279" s="103"/>
      <c r="J279" s="105"/>
    </row>
    <row r="280" spans="1:10" ht="15.75" customHeight="1">
      <c r="A280" s="155"/>
      <c r="B280" s="98" t="s">
        <v>8</v>
      </c>
      <c r="C280" s="127"/>
      <c r="D280" s="15" t="s">
        <v>58</v>
      </c>
      <c r="E280" s="14">
        <f>E281+E282</f>
        <v>266.10000000000002</v>
      </c>
      <c r="F280" s="14">
        <f>F281+F282</f>
        <v>246.47800000000001</v>
      </c>
      <c r="G280" s="110"/>
      <c r="H280" s="103"/>
      <c r="I280" s="103"/>
      <c r="J280" s="105"/>
    </row>
    <row r="281" spans="1:10" ht="15.75" customHeight="1">
      <c r="A281" s="155"/>
      <c r="B281" s="98"/>
      <c r="C281" s="127"/>
      <c r="D281" s="15" t="s">
        <v>22</v>
      </c>
      <c r="E281" s="14">
        <v>266.10000000000002</v>
      </c>
      <c r="F281" s="14">
        <v>246.47800000000001</v>
      </c>
      <c r="G281" s="110"/>
      <c r="H281" s="103"/>
      <c r="I281" s="103"/>
      <c r="J281" s="105"/>
    </row>
    <row r="282" spans="1:10" ht="15.75" customHeight="1">
      <c r="A282" s="155"/>
      <c r="B282" s="98"/>
      <c r="C282" s="127"/>
      <c r="D282" s="15" t="s">
        <v>20</v>
      </c>
      <c r="E282" s="14">
        <v>0</v>
      </c>
      <c r="F282" s="14">
        <v>0</v>
      </c>
      <c r="G282" s="110"/>
      <c r="H282" s="103"/>
      <c r="I282" s="103"/>
      <c r="J282" s="105"/>
    </row>
    <row r="283" spans="1:10" ht="15.75" customHeight="1">
      <c r="A283" s="155"/>
      <c r="B283" s="98" t="s">
        <v>94</v>
      </c>
      <c r="C283" s="127"/>
      <c r="D283" s="15" t="s">
        <v>58</v>
      </c>
      <c r="E283" s="14">
        <f>E284+E285</f>
        <v>0</v>
      </c>
      <c r="F283" s="14">
        <f>F284+F285</f>
        <v>0</v>
      </c>
      <c r="G283" s="110"/>
      <c r="H283" s="103"/>
      <c r="I283" s="103"/>
      <c r="J283" s="105"/>
    </row>
    <row r="284" spans="1:10" ht="15.75" customHeight="1">
      <c r="A284" s="155"/>
      <c r="B284" s="98"/>
      <c r="C284" s="127"/>
      <c r="D284" s="15" t="s">
        <v>22</v>
      </c>
      <c r="E284" s="14">
        <v>0</v>
      </c>
      <c r="F284" s="14">
        <v>0</v>
      </c>
      <c r="G284" s="110"/>
      <c r="H284" s="103"/>
      <c r="I284" s="103"/>
      <c r="J284" s="105"/>
    </row>
    <row r="285" spans="1:10" ht="15.75" customHeight="1">
      <c r="A285" s="155"/>
      <c r="B285" s="98"/>
      <c r="C285" s="128"/>
      <c r="D285" s="15" t="s">
        <v>20</v>
      </c>
      <c r="E285" s="14">
        <v>0</v>
      </c>
      <c r="F285" s="14">
        <v>0</v>
      </c>
      <c r="G285" s="110"/>
      <c r="H285" s="112"/>
      <c r="I285" s="112"/>
      <c r="J285" s="114"/>
    </row>
    <row r="286" spans="1:10" ht="15.75" customHeight="1">
      <c r="A286" s="106" t="s">
        <v>105</v>
      </c>
      <c r="B286" s="140" t="s">
        <v>64</v>
      </c>
      <c r="C286" s="126" t="s">
        <v>24</v>
      </c>
      <c r="D286" s="15" t="s">
        <v>58</v>
      </c>
      <c r="E286" s="17">
        <f>E287+E288</f>
        <v>5602.4</v>
      </c>
      <c r="F286" s="17">
        <f>F287+F288</f>
        <v>4901.9179999999997</v>
      </c>
      <c r="G286" s="110"/>
      <c r="H286" s="102">
        <v>15</v>
      </c>
      <c r="I286" s="102">
        <v>15</v>
      </c>
      <c r="J286" s="104"/>
    </row>
    <row r="287" spans="1:10" ht="15.75" customHeight="1">
      <c r="A287" s="106"/>
      <c r="B287" s="140"/>
      <c r="C287" s="127"/>
      <c r="D287" s="15" t="s">
        <v>22</v>
      </c>
      <c r="E287" s="14">
        <f>E290+E296+E293</f>
        <v>5055.5</v>
      </c>
      <c r="F287" s="14">
        <f>F290+F296+F293</f>
        <v>4355.018</v>
      </c>
      <c r="G287" s="110"/>
      <c r="H287" s="103"/>
      <c r="I287" s="103"/>
      <c r="J287" s="105"/>
    </row>
    <row r="288" spans="1:10" ht="15.75" customHeight="1">
      <c r="A288" s="106"/>
      <c r="B288" s="140"/>
      <c r="C288" s="127"/>
      <c r="D288" s="15" t="s">
        <v>20</v>
      </c>
      <c r="E288" s="14">
        <f>E291+E297+E294</f>
        <v>546.9</v>
      </c>
      <c r="F288" s="14">
        <f>F291+F297+F294</f>
        <v>546.9</v>
      </c>
      <c r="G288" s="110"/>
      <c r="H288" s="103"/>
      <c r="I288" s="103"/>
      <c r="J288" s="105"/>
    </row>
    <row r="289" spans="1:10" ht="15.75" customHeight="1">
      <c r="A289" s="106"/>
      <c r="B289" s="98" t="s">
        <v>8</v>
      </c>
      <c r="C289" s="127"/>
      <c r="D289" s="15" t="s">
        <v>58</v>
      </c>
      <c r="E289" s="14">
        <f>E290+E291</f>
        <v>5602.4</v>
      </c>
      <c r="F289" s="14">
        <f>F290+F291</f>
        <v>4901.9179999999997</v>
      </c>
      <c r="G289" s="110"/>
      <c r="H289" s="103"/>
      <c r="I289" s="103"/>
      <c r="J289" s="105"/>
    </row>
    <row r="290" spans="1:10" ht="15.75" customHeight="1">
      <c r="A290" s="106"/>
      <c r="B290" s="98"/>
      <c r="C290" s="127"/>
      <c r="D290" s="15" t="s">
        <v>22</v>
      </c>
      <c r="E290" s="14">
        <v>5055.5</v>
      </c>
      <c r="F290" s="14">
        <v>4355.018</v>
      </c>
      <c r="G290" s="110"/>
      <c r="H290" s="103"/>
      <c r="I290" s="103"/>
      <c r="J290" s="105"/>
    </row>
    <row r="291" spans="1:10" ht="15.75" customHeight="1">
      <c r="A291" s="106"/>
      <c r="B291" s="98"/>
      <c r="C291" s="127"/>
      <c r="D291" s="15" t="s">
        <v>20</v>
      </c>
      <c r="E291" s="14">
        <v>546.9</v>
      </c>
      <c r="F291" s="14">
        <v>546.9</v>
      </c>
      <c r="G291" s="110"/>
      <c r="H291" s="103"/>
      <c r="I291" s="103"/>
      <c r="J291" s="105"/>
    </row>
    <row r="292" spans="1:10" ht="15.75" customHeight="1">
      <c r="A292" s="106"/>
      <c r="B292" s="98" t="s">
        <v>177</v>
      </c>
      <c r="C292" s="127"/>
      <c r="D292" s="15" t="s">
        <v>58</v>
      </c>
      <c r="E292" s="14">
        <f>E293+E294</f>
        <v>0</v>
      </c>
      <c r="F292" s="14">
        <f>F293+F294</f>
        <v>0</v>
      </c>
      <c r="G292" s="110"/>
      <c r="H292" s="103"/>
      <c r="I292" s="103"/>
      <c r="J292" s="105"/>
    </row>
    <row r="293" spans="1:10" ht="15.75" customHeight="1">
      <c r="A293" s="106"/>
      <c r="B293" s="98"/>
      <c r="C293" s="127"/>
      <c r="D293" s="15" t="s">
        <v>22</v>
      </c>
      <c r="E293" s="14">
        <v>0</v>
      </c>
      <c r="F293" s="14">
        <v>0</v>
      </c>
      <c r="G293" s="110"/>
      <c r="H293" s="103"/>
      <c r="I293" s="103"/>
      <c r="J293" s="105"/>
    </row>
    <row r="294" spans="1:10" ht="15.75" customHeight="1">
      <c r="A294" s="106"/>
      <c r="B294" s="98"/>
      <c r="C294" s="127"/>
      <c r="D294" s="15" t="s">
        <v>20</v>
      </c>
      <c r="E294" s="14">
        <v>0</v>
      </c>
      <c r="F294" s="14">
        <v>0</v>
      </c>
      <c r="G294" s="110"/>
      <c r="H294" s="103"/>
      <c r="I294" s="103"/>
      <c r="J294" s="105"/>
    </row>
    <row r="295" spans="1:10" ht="15.75" customHeight="1">
      <c r="A295" s="106"/>
      <c r="B295" s="98" t="s">
        <v>94</v>
      </c>
      <c r="C295" s="127"/>
      <c r="D295" s="15" t="s">
        <v>58</v>
      </c>
      <c r="E295" s="14">
        <f>E296+E297</f>
        <v>0</v>
      </c>
      <c r="F295" s="14">
        <f>F296+F297</f>
        <v>0</v>
      </c>
      <c r="G295" s="110"/>
      <c r="H295" s="103"/>
      <c r="I295" s="103"/>
      <c r="J295" s="105"/>
    </row>
    <row r="296" spans="1:10" ht="15.75" customHeight="1">
      <c r="A296" s="106"/>
      <c r="B296" s="98"/>
      <c r="C296" s="127"/>
      <c r="D296" s="15" t="s">
        <v>22</v>
      </c>
      <c r="E296" s="14">
        <v>0</v>
      </c>
      <c r="F296" s="14">
        <v>0</v>
      </c>
      <c r="G296" s="110"/>
      <c r="H296" s="103"/>
      <c r="I296" s="103"/>
      <c r="J296" s="105"/>
    </row>
    <row r="297" spans="1:10" ht="15.75" customHeight="1">
      <c r="A297" s="106"/>
      <c r="B297" s="98"/>
      <c r="C297" s="128"/>
      <c r="D297" s="15" t="s">
        <v>20</v>
      </c>
      <c r="E297" s="14">
        <v>0</v>
      </c>
      <c r="F297" s="14">
        <v>0</v>
      </c>
      <c r="G297" s="110"/>
      <c r="H297" s="112"/>
      <c r="I297" s="112"/>
      <c r="J297" s="114"/>
    </row>
    <row r="298" spans="1:10" ht="15.75" customHeight="1">
      <c r="A298" s="156" t="s">
        <v>286</v>
      </c>
      <c r="B298" s="140" t="s">
        <v>64</v>
      </c>
      <c r="C298" s="126" t="s">
        <v>24</v>
      </c>
      <c r="D298" s="15" t="s">
        <v>58</v>
      </c>
      <c r="E298" s="17">
        <f>E299+E300</f>
        <v>13265</v>
      </c>
      <c r="F298" s="17">
        <f>F299+F300</f>
        <v>13229.175999999999</v>
      </c>
      <c r="G298" s="110"/>
      <c r="H298" s="102">
        <v>15</v>
      </c>
      <c r="I298" s="102">
        <v>15</v>
      </c>
      <c r="J298" s="104"/>
    </row>
    <row r="299" spans="1:10" ht="15.75" customHeight="1">
      <c r="A299" s="106"/>
      <c r="B299" s="140"/>
      <c r="C299" s="127"/>
      <c r="D299" s="15" t="s">
        <v>22</v>
      </c>
      <c r="E299" s="14">
        <f>E302+E305</f>
        <v>1326.5</v>
      </c>
      <c r="F299" s="14">
        <f>F302+F305</f>
        <v>1322.942</v>
      </c>
      <c r="G299" s="110"/>
      <c r="H299" s="103"/>
      <c r="I299" s="103"/>
      <c r="J299" s="105"/>
    </row>
    <row r="300" spans="1:10" ht="15.75" customHeight="1">
      <c r="A300" s="106"/>
      <c r="B300" s="140"/>
      <c r="C300" s="127"/>
      <c r="D300" s="15" t="s">
        <v>20</v>
      </c>
      <c r="E300" s="14">
        <f>E303+E306</f>
        <v>11938.5</v>
      </c>
      <c r="F300" s="14">
        <f>F303+F306</f>
        <v>11906.234</v>
      </c>
      <c r="G300" s="110"/>
      <c r="H300" s="103"/>
      <c r="I300" s="103"/>
      <c r="J300" s="105"/>
    </row>
    <row r="301" spans="1:10" ht="15.75" customHeight="1">
      <c r="A301" s="106"/>
      <c r="B301" s="98" t="s">
        <v>8</v>
      </c>
      <c r="C301" s="127"/>
      <c r="D301" s="15" t="s">
        <v>58</v>
      </c>
      <c r="E301" s="14">
        <f>E302+E303</f>
        <v>0</v>
      </c>
      <c r="F301" s="14">
        <f>F302+F303</f>
        <v>0</v>
      </c>
      <c r="G301" s="110"/>
      <c r="H301" s="103"/>
      <c r="I301" s="103"/>
      <c r="J301" s="105"/>
    </row>
    <row r="302" spans="1:10" ht="15.75" customHeight="1">
      <c r="A302" s="106"/>
      <c r="B302" s="98"/>
      <c r="C302" s="127"/>
      <c r="D302" s="15" t="s">
        <v>22</v>
      </c>
      <c r="E302" s="14">
        <v>0</v>
      </c>
      <c r="F302" s="14">
        <v>0</v>
      </c>
      <c r="G302" s="110"/>
      <c r="H302" s="103"/>
      <c r="I302" s="103"/>
      <c r="J302" s="105"/>
    </row>
    <row r="303" spans="1:10" ht="15.75" customHeight="1">
      <c r="A303" s="106"/>
      <c r="B303" s="98"/>
      <c r="C303" s="127"/>
      <c r="D303" s="15" t="s">
        <v>20</v>
      </c>
      <c r="E303" s="14">
        <v>0</v>
      </c>
      <c r="F303" s="14">
        <v>0</v>
      </c>
      <c r="G303" s="110"/>
      <c r="H303" s="103"/>
      <c r="I303" s="103"/>
      <c r="J303" s="105"/>
    </row>
    <row r="304" spans="1:10" ht="15.75" customHeight="1">
      <c r="A304" s="106"/>
      <c r="B304" s="98" t="s">
        <v>177</v>
      </c>
      <c r="C304" s="127"/>
      <c r="D304" s="15" t="s">
        <v>58</v>
      </c>
      <c r="E304" s="14">
        <f>E305+E306</f>
        <v>13265</v>
      </c>
      <c r="F304" s="14">
        <f>F305+F306</f>
        <v>13229.175999999999</v>
      </c>
      <c r="G304" s="110"/>
      <c r="H304" s="103"/>
      <c r="I304" s="103"/>
      <c r="J304" s="105"/>
    </row>
    <row r="305" spans="1:10" ht="15.75" customHeight="1">
      <c r="A305" s="106"/>
      <c r="B305" s="98"/>
      <c r="C305" s="127"/>
      <c r="D305" s="15" t="s">
        <v>22</v>
      </c>
      <c r="E305" s="14">
        <v>1326.5</v>
      </c>
      <c r="F305" s="14">
        <v>1322.942</v>
      </c>
      <c r="G305" s="110"/>
      <c r="H305" s="103"/>
      <c r="I305" s="103"/>
      <c r="J305" s="105"/>
    </row>
    <row r="306" spans="1:10" ht="15.75" customHeight="1">
      <c r="A306" s="106"/>
      <c r="B306" s="98"/>
      <c r="C306" s="127"/>
      <c r="D306" s="15" t="s">
        <v>20</v>
      </c>
      <c r="E306" s="14">
        <v>11938.5</v>
      </c>
      <c r="F306" s="14">
        <v>11906.234</v>
      </c>
      <c r="G306" s="110"/>
      <c r="H306" s="103"/>
      <c r="I306" s="103"/>
      <c r="J306" s="105"/>
    </row>
    <row r="307" spans="1:10" ht="15.75" customHeight="1">
      <c r="A307" s="106" t="s">
        <v>287</v>
      </c>
      <c r="B307" s="140" t="s">
        <v>64</v>
      </c>
      <c r="C307" s="126" t="s">
        <v>24</v>
      </c>
      <c r="D307" s="15" t="s">
        <v>58</v>
      </c>
      <c r="E307" s="17">
        <f>E308+E309+E310</f>
        <v>5762.2</v>
      </c>
      <c r="F307" s="17">
        <f>F308+F309+F310</f>
        <v>5757.0749999999998</v>
      </c>
      <c r="G307" s="110"/>
      <c r="H307" s="102">
        <v>15</v>
      </c>
      <c r="I307" s="102">
        <v>15</v>
      </c>
      <c r="J307" s="104"/>
    </row>
    <row r="308" spans="1:10" ht="15.75" customHeight="1">
      <c r="A308" s="106"/>
      <c r="B308" s="140"/>
      <c r="C308" s="127"/>
      <c r="D308" s="15" t="s">
        <v>22</v>
      </c>
      <c r="E308" s="14">
        <f>E312+E316</f>
        <v>2062.1999999999998</v>
      </c>
      <c r="F308" s="14">
        <f>F312+F316</f>
        <v>2057.0749999999998</v>
      </c>
      <c r="G308" s="110"/>
      <c r="H308" s="103"/>
      <c r="I308" s="103"/>
      <c r="J308" s="105"/>
    </row>
    <row r="309" spans="1:10" ht="15.75" customHeight="1">
      <c r="A309" s="106"/>
      <c r="B309" s="140"/>
      <c r="C309" s="127"/>
      <c r="D309" s="15" t="s">
        <v>20</v>
      </c>
      <c r="E309" s="14">
        <f>E314+E318</f>
        <v>3700</v>
      </c>
      <c r="F309" s="14">
        <f>F314+F318</f>
        <v>3700</v>
      </c>
      <c r="G309" s="110"/>
      <c r="H309" s="103"/>
      <c r="I309" s="103"/>
      <c r="J309" s="105"/>
    </row>
    <row r="310" spans="1:10" ht="15.75" customHeight="1">
      <c r="A310" s="106"/>
      <c r="B310" s="140"/>
      <c r="C310" s="127"/>
      <c r="D310" s="15" t="s">
        <v>67</v>
      </c>
      <c r="E310" s="14">
        <f>E317+E313</f>
        <v>0</v>
      </c>
      <c r="F310" s="14">
        <f>F317+F313</f>
        <v>0</v>
      </c>
      <c r="G310" s="110"/>
      <c r="H310" s="103"/>
      <c r="I310" s="103"/>
      <c r="J310" s="105"/>
    </row>
    <row r="311" spans="1:10" ht="15.75" customHeight="1">
      <c r="A311" s="106"/>
      <c r="B311" s="98" t="s">
        <v>8</v>
      </c>
      <c r="C311" s="127"/>
      <c r="D311" s="15" t="s">
        <v>58</v>
      </c>
      <c r="E311" s="14">
        <f>E312+E314+E313</f>
        <v>5762.2</v>
      </c>
      <c r="F311" s="14">
        <f>F312+F314+F313</f>
        <v>5757.0749999999998</v>
      </c>
      <c r="G311" s="110"/>
      <c r="H311" s="103"/>
      <c r="I311" s="103"/>
      <c r="J311" s="105"/>
    </row>
    <row r="312" spans="1:10" ht="15.75" customHeight="1">
      <c r="A312" s="106"/>
      <c r="B312" s="98"/>
      <c r="C312" s="127"/>
      <c r="D312" s="15" t="s">
        <v>22</v>
      </c>
      <c r="E312" s="14">
        <v>2062.1999999999998</v>
      </c>
      <c r="F312" s="14">
        <v>2057.0749999999998</v>
      </c>
      <c r="G312" s="110"/>
      <c r="H312" s="103"/>
      <c r="I312" s="103"/>
      <c r="J312" s="105"/>
    </row>
    <row r="313" spans="1:10" ht="15.75" customHeight="1">
      <c r="A313" s="106"/>
      <c r="B313" s="98"/>
      <c r="C313" s="127"/>
      <c r="D313" s="15" t="s">
        <v>67</v>
      </c>
      <c r="E313" s="14">
        <v>0</v>
      </c>
      <c r="F313" s="14">
        <v>0</v>
      </c>
      <c r="G313" s="110"/>
      <c r="H313" s="103"/>
      <c r="I313" s="103"/>
      <c r="J313" s="105"/>
    </row>
    <row r="314" spans="1:10" ht="15.75" customHeight="1">
      <c r="A314" s="106"/>
      <c r="B314" s="98"/>
      <c r="C314" s="127"/>
      <c r="D314" s="15" t="s">
        <v>20</v>
      </c>
      <c r="E314" s="14">
        <v>3700</v>
      </c>
      <c r="F314" s="14">
        <v>3700</v>
      </c>
      <c r="G314" s="110"/>
      <c r="H314" s="103"/>
      <c r="I314" s="103"/>
      <c r="J314" s="105"/>
    </row>
    <row r="315" spans="1:10" ht="15.75" customHeight="1">
      <c r="A315" s="106"/>
      <c r="B315" s="98" t="s">
        <v>94</v>
      </c>
      <c r="C315" s="127"/>
      <c r="D315" s="15" t="s">
        <v>58</v>
      </c>
      <c r="E315" s="14">
        <f>E316+E318+E317</f>
        <v>0</v>
      </c>
      <c r="F315" s="14">
        <f>F316+F318+F317</f>
        <v>0</v>
      </c>
      <c r="G315" s="110"/>
      <c r="H315" s="103"/>
      <c r="I315" s="103"/>
      <c r="J315" s="105"/>
    </row>
    <row r="316" spans="1:10" ht="15.75" customHeight="1">
      <c r="A316" s="106"/>
      <c r="B316" s="98"/>
      <c r="C316" s="127"/>
      <c r="D316" s="15" t="s">
        <v>22</v>
      </c>
      <c r="E316" s="14">
        <v>0</v>
      </c>
      <c r="F316" s="14">
        <v>0</v>
      </c>
      <c r="G316" s="110"/>
      <c r="H316" s="103"/>
      <c r="I316" s="103"/>
      <c r="J316" s="105"/>
    </row>
    <row r="317" spans="1:10" ht="15.75" customHeight="1">
      <c r="A317" s="106"/>
      <c r="B317" s="98"/>
      <c r="C317" s="127"/>
      <c r="D317" s="15" t="s">
        <v>67</v>
      </c>
      <c r="E317" s="14">
        <v>0</v>
      </c>
      <c r="F317" s="14">
        <v>0</v>
      </c>
      <c r="G317" s="110"/>
      <c r="H317" s="103"/>
      <c r="I317" s="103"/>
      <c r="J317" s="105"/>
    </row>
    <row r="318" spans="1:10" ht="15.75" customHeight="1">
      <c r="A318" s="106"/>
      <c r="B318" s="98"/>
      <c r="C318" s="128"/>
      <c r="D318" s="15" t="s">
        <v>20</v>
      </c>
      <c r="E318" s="14">
        <v>0</v>
      </c>
      <c r="F318" s="14">
        <v>0</v>
      </c>
      <c r="G318" s="111"/>
      <c r="H318" s="112"/>
      <c r="I318" s="112"/>
      <c r="J318" s="114"/>
    </row>
    <row r="319" spans="1:10" ht="19.2" customHeight="1">
      <c r="A319" s="99" t="s">
        <v>288</v>
      </c>
      <c r="B319" s="98" t="s">
        <v>8</v>
      </c>
      <c r="C319" s="80"/>
      <c r="D319" s="15" t="s">
        <v>58</v>
      </c>
      <c r="E319" s="17">
        <f>E320+E321</f>
        <v>0</v>
      </c>
      <c r="F319" s="17">
        <f>F320+F321</f>
        <v>0</v>
      </c>
      <c r="G319" s="109" t="s">
        <v>2</v>
      </c>
      <c r="H319" s="82"/>
      <c r="I319" s="82"/>
      <c r="J319" s="120"/>
    </row>
    <row r="320" spans="1:10" ht="20.399999999999999" customHeight="1">
      <c r="A320" s="100"/>
      <c r="B320" s="98"/>
      <c r="C320" s="80"/>
      <c r="D320" s="15" t="s">
        <v>22</v>
      </c>
      <c r="E320" s="14">
        <v>0</v>
      </c>
      <c r="F320" s="14">
        <v>0</v>
      </c>
      <c r="G320" s="110"/>
      <c r="H320" s="82">
        <v>0</v>
      </c>
      <c r="I320" s="82">
        <v>0</v>
      </c>
      <c r="J320" s="121"/>
    </row>
    <row r="321" spans="1:10" ht="22.2" customHeight="1">
      <c r="A321" s="101"/>
      <c r="B321" s="98"/>
      <c r="C321" s="80"/>
      <c r="D321" s="15" t="s">
        <v>20</v>
      </c>
      <c r="E321" s="14">
        <v>0</v>
      </c>
      <c r="F321" s="14">
        <v>0</v>
      </c>
      <c r="G321" s="111"/>
      <c r="H321" s="82"/>
      <c r="I321" s="82"/>
      <c r="J321" s="122"/>
    </row>
    <row r="322" spans="1:10" ht="15.75" customHeight="1">
      <c r="A322" s="106" t="s">
        <v>289</v>
      </c>
      <c r="B322" s="140" t="s">
        <v>64</v>
      </c>
      <c r="C322" s="126" t="s">
        <v>24</v>
      </c>
      <c r="D322" s="15" t="s">
        <v>58</v>
      </c>
      <c r="E322" s="17">
        <f>E323+E324+E325</f>
        <v>57.6</v>
      </c>
      <c r="F322" s="17">
        <f>F323+F324+F325</f>
        <v>41.06</v>
      </c>
      <c r="G322" s="87"/>
      <c r="H322" s="102">
        <v>10</v>
      </c>
      <c r="I322" s="102">
        <v>10</v>
      </c>
      <c r="J322" s="104"/>
    </row>
    <row r="323" spans="1:10" ht="15.75" customHeight="1">
      <c r="A323" s="106"/>
      <c r="B323" s="140"/>
      <c r="C323" s="127"/>
      <c r="D323" s="15" t="s">
        <v>22</v>
      </c>
      <c r="E323" s="14">
        <f>E327</f>
        <v>57.6</v>
      </c>
      <c r="F323" s="14">
        <f>F327</f>
        <v>41.06</v>
      </c>
      <c r="G323" s="87"/>
      <c r="H323" s="103"/>
      <c r="I323" s="103"/>
      <c r="J323" s="105"/>
    </row>
    <row r="324" spans="1:10" ht="15.75" customHeight="1">
      <c r="A324" s="106"/>
      <c r="B324" s="140"/>
      <c r="C324" s="127"/>
      <c r="D324" s="15" t="s">
        <v>20</v>
      </c>
      <c r="E324" s="14">
        <f>E329</f>
        <v>0</v>
      </c>
      <c r="F324" s="14">
        <f>F329</f>
        <v>0</v>
      </c>
      <c r="G324" s="87"/>
      <c r="H324" s="103"/>
      <c r="I324" s="103"/>
      <c r="J324" s="105"/>
    </row>
    <row r="325" spans="1:10" ht="15.75" customHeight="1">
      <c r="A325" s="106"/>
      <c r="B325" s="140"/>
      <c r="C325" s="127"/>
      <c r="D325" s="15" t="s">
        <v>67</v>
      </c>
      <c r="E325" s="14">
        <f>E328</f>
        <v>0</v>
      </c>
      <c r="F325" s="14">
        <f>F328</f>
        <v>0</v>
      </c>
      <c r="G325" s="87"/>
      <c r="H325" s="103"/>
      <c r="I325" s="103"/>
      <c r="J325" s="105"/>
    </row>
    <row r="326" spans="1:10" ht="15.75" customHeight="1">
      <c r="A326" s="106"/>
      <c r="B326" s="98" t="s">
        <v>8</v>
      </c>
      <c r="C326" s="127"/>
      <c r="D326" s="15" t="s">
        <v>58</v>
      </c>
      <c r="E326" s="14">
        <f>E327+E329+E328</f>
        <v>57.6</v>
      </c>
      <c r="F326" s="14">
        <f>F327+F329+F328</f>
        <v>41.06</v>
      </c>
      <c r="G326" s="87"/>
      <c r="H326" s="103"/>
      <c r="I326" s="103"/>
      <c r="J326" s="105"/>
    </row>
    <row r="327" spans="1:10" ht="15.75" customHeight="1">
      <c r="A327" s="106"/>
      <c r="B327" s="98"/>
      <c r="C327" s="127"/>
      <c r="D327" s="15" t="s">
        <v>22</v>
      </c>
      <c r="E327" s="14">
        <v>57.6</v>
      </c>
      <c r="F327" s="14">
        <v>41.06</v>
      </c>
      <c r="G327" s="87"/>
      <c r="H327" s="103"/>
      <c r="I327" s="103"/>
      <c r="J327" s="105"/>
    </row>
    <row r="328" spans="1:10" ht="15.75" customHeight="1">
      <c r="A328" s="106"/>
      <c r="B328" s="98"/>
      <c r="C328" s="127"/>
      <c r="D328" s="15" t="s">
        <v>67</v>
      </c>
      <c r="E328" s="14">
        <v>0</v>
      </c>
      <c r="F328" s="14">
        <v>0</v>
      </c>
      <c r="G328" s="87"/>
      <c r="H328" s="103"/>
      <c r="I328" s="103"/>
      <c r="J328" s="105"/>
    </row>
    <row r="329" spans="1:10" ht="15.75" customHeight="1">
      <c r="A329" s="106"/>
      <c r="B329" s="98"/>
      <c r="C329" s="127"/>
      <c r="D329" s="15" t="s">
        <v>20</v>
      </c>
      <c r="E329" s="14">
        <v>0</v>
      </c>
      <c r="F329" s="14">
        <v>0</v>
      </c>
      <c r="G329" s="87"/>
      <c r="H329" s="103"/>
      <c r="I329" s="103"/>
      <c r="J329" s="105"/>
    </row>
    <row r="330" spans="1:10" ht="15.75" customHeight="1">
      <c r="A330" s="106" t="s">
        <v>290</v>
      </c>
      <c r="B330" s="140" t="s">
        <v>64</v>
      </c>
      <c r="C330" s="126" t="s">
        <v>24</v>
      </c>
      <c r="D330" s="15" t="s">
        <v>58</v>
      </c>
      <c r="E330" s="17">
        <f>E331+E332+E333</f>
        <v>565.20000000000005</v>
      </c>
      <c r="F330" s="17">
        <f>F331+F332+F333</f>
        <v>565.20000000000005</v>
      </c>
      <c r="G330" s="87"/>
      <c r="H330" s="102">
        <v>15</v>
      </c>
      <c r="I330" s="102">
        <v>15</v>
      </c>
      <c r="J330" s="104"/>
    </row>
    <row r="331" spans="1:10" ht="15.75" customHeight="1">
      <c r="A331" s="106"/>
      <c r="B331" s="140"/>
      <c r="C331" s="127"/>
      <c r="D331" s="15" t="s">
        <v>22</v>
      </c>
      <c r="E331" s="14">
        <f>E335</f>
        <v>565.20000000000005</v>
      </c>
      <c r="F331" s="14">
        <f>F335</f>
        <v>565.20000000000005</v>
      </c>
      <c r="G331" s="87"/>
      <c r="H331" s="103"/>
      <c r="I331" s="103"/>
      <c r="J331" s="105"/>
    </row>
    <row r="332" spans="1:10" ht="15.75" customHeight="1">
      <c r="A332" s="106"/>
      <c r="B332" s="140"/>
      <c r="C332" s="127"/>
      <c r="D332" s="15" t="s">
        <v>20</v>
      </c>
      <c r="E332" s="14">
        <f>E337</f>
        <v>0</v>
      </c>
      <c r="F332" s="14">
        <f>F337</f>
        <v>0</v>
      </c>
      <c r="G332" s="87"/>
      <c r="H332" s="103"/>
      <c r="I332" s="103"/>
      <c r="J332" s="105"/>
    </row>
    <row r="333" spans="1:10" ht="15.75" customHeight="1">
      <c r="A333" s="106"/>
      <c r="B333" s="140"/>
      <c r="C333" s="127"/>
      <c r="D333" s="15" t="s">
        <v>67</v>
      </c>
      <c r="E333" s="14">
        <f>E336</f>
        <v>0</v>
      </c>
      <c r="F333" s="14">
        <f>F336</f>
        <v>0</v>
      </c>
      <c r="G333" s="87"/>
      <c r="H333" s="103"/>
      <c r="I333" s="103"/>
      <c r="J333" s="105"/>
    </row>
    <row r="334" spans="1:10" ht="15.75" customHeight="1">
      <c r="A334" s="106"/>
      <c r="B334" s="98" t="s">
        <v>8</v>
      </c>
      <c r="C334" s="127"/>
      <c r="D334" s="15" t="s">
        <v>58</v>
      </c>
      <c r="E334" s="14">
        <f>E335+E337+E336</f>
        <v>565.20000000000005</v>
      </c>
      <c r="F334" s="14">
        <f>F335+F337+F336</f>
        <v>565.20000000000005</v>
      </c>
      <c r="G334" s="87"/>
      <c r="H334" s="103"/>
      <c r="I334" s="103"/>
      <c r="J334" s="105"/>
    </row>
    <row r="335" spans="1:10" ht="15.75" customHeight="1">
      <c r="A335" s="106"/>
      <c r="B335" s="98"/>
      <c r="C335" s="127"/>
      <c r="D335" s="15" t="s">
        <v>22</v>
      </c>
      <c r="E335" s="14">
        <v>565.20000000000005</v>
      </c>
      <c r="F335" s="14">
        <v>565.20000000000005</v>
      </c>
      <c r="G335" s="87"/>
      <c r="H335" s="103"/>
      <c r="I335" s="103"/>
      <c r="J335" s="105"/>
    </row>
    <row r="336" spans="1:10" ht="15.75" customHeight="1">
      <c r="A336" s="106"/>
      <c r="B336" s="98"/>
      <c r="C336" s="127"/>
      <c r="D336" s="15" t="s">
        <v>67</v>
      </c>
      <c r="E336" s="14">
        <v>0</v>
      </c>
      <c r="F336" s="14">
        <v>0</v>
      </c>
      <c r="G336" s="87"/>
      <c r="H336" s="103"/>
      <c r="I336" s="103"/>
      <c r="J336" s="105"/>
    </row>
    <row r="337" spans="1:10" ht="15.75" customHeight="1">
      <c r="A337" s="106"/>
      <c r="B337" s="98"/>
      <c r="C337" s="127"/>
      <c r="D337" s="15" t="s">
        <v>20</v>
      </c>
      <c r="E337" s="14">
        <v>0</v>
      </c>
      <c r="F337" s="14">
        <v>0</v>
      </c>
      <c r="G337" s="87"/>
      <c r="H337" s="103"/>
      <c r="I337" s="103"/>
      <c r="J337" s="105"/>
    </row>
    <row r="338" spans="1:10" ht="15.75" customHeight="1">
      <c r="A338" s="139" t="s">
        <v>106</v>
      </c>
      <c r="B338" s="154" t="s">
        <v>6</v>
      </c>
      <c r="C338" s="130" t="s">
        <v>24</v>
      </c>
      <c r="D338" s="15" t="s">
        <v>58</v>
      </c>
      <c r="E338" s="17">
        <f>E339+E340</f>
        <v>0</v>
      </c>
      <c r="F338" s="17">
        <f>F339+F340</f>
        <v>0</v>
      </c>
      <c r="G338" s="102" t="s">
        <v>0</v>
      </c>
      <c r="H338" s="102" t="s">
        <v>0</v>
      </c>
      <c r="I338" s="102" t="s">
        <v>0</v>
      </c>
      <c r="J338" s="104"/>
    </row>
    <row r="339" spans="1:10" ht="15.75" customHeight="1">
      <c r="A339" s="139"/>
      <c r="B339" s="154"/>
      <c r="C339" s="131"/>
      <c r="D339" s="15" t="s">
        <v>22</v>
      </c>
      <c r="E339" s="14">
        <f>E341+E342+E343+E344+E345+E346+E347+E348</f>
        <v>0</v>
      </c>
      <c r="F339" s="14">
        <f>F341+F342+F343+F344+F345+F346+F347+F348</f>
        <v>0</v>
      </c>
      <c r="G339" s="103"/>
      <c r="H339" s="103"/>
      <c r="I339" s="103"/>
      <c r="J339" s="105"/>
    </row>
    <row r="340" spans="1:10" ht="15.75" customHeight="1">
      <c r="A340" s="139"/>
      <c r="B340" s="154"/>
      <c r="C340" s="132"/>
      <c r="D340" s="15" t="s">
        <v>20</v>
      </c>
      <c r="E340" s="14">
        <v>0</v>
      </c>
      <c r="F340" s="14">
        <v>0</v>
      </c>
      <c r="G340" s="112"/>
      <c r="H340" s="112"/>
      <c r="I340" s="112"/>
      <c r="J340" s="114"/>
    </row>
    <row r="341" spans="1:10" ht="66.599999999999994" customHeight="1">
      <c r="A341" s="94" t="s">
        <v>107</v>
      </c>
      <c r="B341" s="79" t="s">
        <v>13</v>
      </c>
      <c r="C341" s="89" t="s">
        <v>24</v>
      </c>
      <c r="D341" s="15" t="s">
        <v>22</v>
      </c>
      <c r="E341" s="14">
        <v>0</v>
      </c>
      <c r="F341" s="14">
        <v>0</v>
      </c>
      <c r="G341" s="109" t="s">
        <v>40</v>
      </c>
      <c r="H341" s="91">
        <v>0</v>
      </c>
      <c r="I341" s="91">
        <v>0</v>
      </c>
      <c r="J341" s="109" t="s">
        <v>196</v>
      </c>
    </row>
    <row r="342" spans="1:10" ht="66.599999999999994" customHeight="1">
      <c r="A342" s="88" t="s">
        <v>108</v>
      </c>
      <c r="B342" s="79" t="s">
        <v>13</v>
      </c>
      <c r="C342" s="89" t="s">
        <v>24</v>
      </c>
      <c r="D342" s="15" t="s">
        <v>22</v>
      </c>
      <c r="E342" s="14">
        <v>0</v>
      </c>
      <c r="F342" s="14">
        <v>0</v>
      </c>
      <c r="G342" s="110"/>
      <c r="H342" s="91">
        <v>0</v>
      </c>
      <c r="I342" s="91">
        <v>0</v>
      </c>
      <c r="J342" s="110"/>
    </row>
    <row r="343" spans="1:10" ht="67.2" customHeight="1">
      <c r="A343" s="88" t="s">
        <v>109</v>
      </c>
      <c r="B343" s="79" t="s">
        <v>13</v>
      </c>
      <c r="C343" s="89" t="s">
        <v>24</v>
      </c>
      <c r="D343" s="15" t="s">
        <v>22</v>
      </c>
      <c r="E343" s="14">
        <v>0</v>
      </c>
      <c r="F343" s="14">
        <v>0</v>
      </c>
      <c r="G343" s="110"/>
      <c r="H343" s="91">
        <v>0</v>
      </c>
      <c r="I343" s="91">
        <v>0</v>
      </c>
      <c r="J343" s="110"/>
    </row>
    <row r="344" spans="1:10" ht="67.2" customHeight="1">
      <c r="A344" s="88" t="s">
        <v>110</v>
      </c>
      <c r="B344" s="79" t="s">
        <v>13</v>
      </c>
      <c r="C344" s="89" t="s">
        <v>24</v>
      </c>
      <c r="D344" s="15" t="s">
        <v>22</v>
      </c>
      <c r="E344" s="14">
        <v>0</v>
      </c>
      <c r="F344" s="14">
        <v>0</v>
      </c>
      <c r="G344" s="110"/>
      <c r="H344" s="91">
        <v>0</v>
      </c>
      <c r="I344" s="91">
        <v>0</v>
      </c>
      <c r="J344" s="110"/>
    </row>
    <row r="345" spans="1:10" ht="67.8" customHeight="1">
      <c r="A345" s="88" t="s">
        <v>111</v>
      </c>
      <c r="B345" s="79" t="s">
        <v>13</v>
      </c>
      <c r="C345" s="89" t="s">
        <v>24</v>
      </c>
      <c r="D345" s="15" t="s">
        <v>22</v>
      </c>
      <c r="E345" s="14">
        <v>0</v>
      </c>
      <c r="F345" s="14">
        <v>0</v>
      </c>
      <c r="G345" s="110"/>
      <c r="H345" s="91">
        <v>0</v>
      </c>
      <c r="I345" s="91">
        <v>0</v>
      </c>
      <c r="J345" s="110"/>
    </row>
    <row r="346" spans="1:10" ht="65.400000000000006" customHeight="1">
      <c r="A346" s="88" t="s">
        <v>112</v>
      </c>
      <c r="B346" s="79" t="s">
        <v>13</v>
      </c>
      <c r="C346" s="89" t="s">
        <v>24</v>
      </c>
      <c r="D346" s="15" t="s">
        <v>22</v>
      </c>
      <c r="E346" s="14">
        <v>0</v>
      </c>
      <c r="F346" s="14">
        <v>0</v>
      </c>
      <c r="G346" s="110"/>
      <c r="H346" s="91">
        <v>0</v>
      </c>
      <c r="I346" s="91">
        <v>0</v>
      </c>
      <c r="J346" s="110"/>
    </row>
    <row r="347" spans="1:10" ht="69" customHeight="1">
      <c r="A347" s="95" t="s">
        <v>113</v>
      </c>
      <c r="B347" s="79" t="s">
        <v>13</v>
      </c>
      <c r="C347" s="89" t="s">
        <v>24</v>
      </c>
      <c r="D347" s="15" t="s">
        <v>22</v>
      </c>
      <c r="E347" s="14">
        <v>0</v>
      </c>
      <c r="F347" s="14">
        <v>0</v>
      </c>
      <c r="G347" s="110"/>
      <c r="H347" s="91">
        <v>0</v>
      </c>
      <c r="I347" s="91">
        <v>0</v>
      </c>
      <c r="J347" s="110"/>
    </row>
    <row r="348" spans="1:10" ht="78">
      <c r="A348" s="95" t="s">
        <v>114</v>
      </c>
      <c r="B348" s="79" t="s">
        <v>13</v>
      </c>
      <c r="C348" s="89" t="s">
        <v>24</v>
      </c>
      <c r="D348" s="15" t="s">
        <v>22</v>
      </c>
      <c r="E348" s="14">
        <v>0</v>
      </c>
      <c r="F348" s="14">
        <v>0</v>
      </c>
      <c r="G348" s="111"/>
      <c r="H348" s="91">
        <v>0</v>
      </c>
      <c r="I348" s="91">
        <v>0</v>
      </c>
      <c r="J348" s="111"/>
    </row>
    <row r="349" spans="1:10" ht="15.75" customHeight="1">
      <c r="A349" s="139" t="s">
        <v>115</v>
      </c>
      <c r="B349" s="98" t="s">
        <v>64</v>
      </c>
      <c r="C349" s="107" t="s">
        <v>24</v>
      </c>
      <c r="D349" s="15" t="s">
        <v>58</v>
      </c>
      <c r="E349" s="17">
        <f>E350+E351</f>
        <v>6330</v>
      </c>
      <c r="F349" s="17">
        <f>F350+F351</f>
        <v>5660.45</v>
      </c>
      <c r="G349" s="102" t="s">
        <v>0</v>
      </c>
      <c r="H349" s="102" t="s">
        <v>0</v>
      </c>
      <c r="I349" s="102" t="s">
        <v>0</v>
      </c>
      <c r="J349" s="104"/>
    </row>
    <row r="350" spans="1:10" ht="15.75" customHeight="1">
      <c r="A350" s="139"/>
      <c r="B350" s="98"/>
      <c r="C350" s="108"/>
      <c r="D350" s="15" t="s">
        <v>22</v>
      </c>
      <c r="E350" s="14">
        <f>E353+E356</f>
        <v>6330</v>
      </c>
      <c r="F350" s="14">
        <f>F353+F356</f>
        <v>5660.45</v>
      </c>
      <c r="G350" s="103"/>
      <c r="H350" s="103"/>
      <c r="I350" s="103"/>
      <c r="J350" s="105"/>
    </row>
    <row r="351" spans="1:10" ht="15.75" customHeight="1">
      <c r="A351" s="139"/>
      <c r="B351" s="98"/>
      <c r="C351" s="108"/>
      <c r="D351" s="15" t="s">
        <v>20</v>
      </c>
      <c r="E351" s="14">
        <f>E354+E357</f>
        <v>0</v>
      </c>
      <c r="F351" s="14">
        <f>F354+F357</f>
        <v>0</v>
      </c>
      <c r="G351" s="103"/>
      <c r="H351" s="103"/>
      <c r="I351" s="103"/>
      <c r="J351" s="105"/>
    </row>
    <row r="352" spans="1:10" ht="15.75" customHeight="1">
      <c r="A352" s="139"/>
      <c r="B352" s="98" t="s">
        <v>6</v>
      </c>
      <c r="C352" s="108"/>
      <c r="D352" s="15" t="s">
        <v>58</v>
      </c>
      <c r="E352" s="14">
        <f>E353+E354</f>
        <v>6330</v>
      </c>
      <c r="F352" s="14">
        <f>F353+F354</f>
        <v>5660.45</v>
      </c>
      <c r="G352" s="103"/>
      <c r="H352" s="103"/>
      <c r="I352" s="103"/>
      <c r="J352" s="105"/>
    </row>
    <row r="353" spans="1:10" ht="15.75" customHeight="1">
      <c r="A353" s="139"/>
      <c r="B353" s="98"/>
      <c r="C353" s="108"/>
      <c r="D353" s="15" t="s">
        <v>22</v>
      </c>
      <c r="E353" s="14">
        <f>E358+E359+E361+E362+E363+E364+E365+E367+E369+E371+E372+E373+E374+E375</f>
        <v>6330</v>
      </c>
      <c r="F353" s="14">
        <f>F358+F359+F361+F362+F363+F364+F365+F367+F369+F371+F372+F373+F374+F375</f>
        <v>5660.45</v>
      </c>
      <c r="G353" s="103"/>
      <c r="H353" s="103"/>
      <c r="I353" s="103"/>
      <c r="J353" s="105"/>
    </row>
    <row r="354" spans="1:10" ht="15.75" customHeight="1">
      <c r="A354" s="139"/>
      <c r="B354" s="98"/>
      <c r="C354" s="108"/>
      <c r="D354" s="15" t="s">
        <v>20</v>
      </c>
      <c r="E354" s="14">
        <v>0</v>
      </c>
      <c r="F354" s="14">
        <v>0</v>
      </c>
      <c r="G354" s="103"/>
      <c r="H354" s="103"/>
      <c r="I354" s="103"/>
      <c r="J354" s="105"/>
    </row>
    <row r="355" spans="1:10" ht="15.75" customHeight="1">
      <c r="A355" s="139"/>
      <c r="B355" s="141" t="s">
        <v>116</v>
      </c>
      <c r="C355" s="108"/>
      <c r="D355" s="15" t="s">
        <v>58</v>
      </c>
      <c r="E355" s="14">
        <f>E356+E357</f>
        <v>0</v>
      </c>
      <c r="F355" s="14">
        <f>F356+F357</f>
        <v>0</v>
      </c>
      <c r="G355" s="103"/>
      <c r="H355" s="103"/>
      <c r="I355" s="103"/>
      <c r="J355" s="105"/>
    </row>
    <row r="356" spans="1:10" ht="15.75" customHeight="1">
      <c r="A356" s="139"/>
      <c r="B356" s="142"/>
      <c r="C356" s="108"/>
      <c r="D356" s="15" t="s">
        <v>22</v>
      </c>
      <c r="E356" s="14">
        <f>E370+E368+E360+E366</f>
        <v>0</v>
      </c>
      <c r="F356" s="14">
        <f>F370+F368+F360+F366</f>
        <v>0</v>
      </c>
      <c r="G356" s="103"/>
      <c r="H356" s="103"/>
      <c r="I356" s="103"/>
      <c r="J356" s="105"/>
    </row>
    <row r="357" spans="1:10" ht="15.75" customHeight="1">
      <c r="A357" s="139"/>
      <c r="B357" s="143"/>
      <c r="C357" s="129"/>
      <c r="D357" s="15" t="s">
        <v>20</v>
      </c>
      <c r="E357" s="14">
        <v>0</v>
      </c>
      <c r="F357" s="14">
        <v>0</v>
      </c>
      <c r="G357" s="112"/>
      <c r="H357" s="112"/>
      <c r="I357" s="112"/>
      <c r="J357" s="114"/>
    </row>
    <row r="358" spans="1:10" ht="67.2" customHeight="1">
      <c r="A358" s="90" t="s">
        <v>117</v>
      </c>
      <c r="B358" s="79" t="s">
        <v>13</v>
      </c>
      <c r="C358" s="89" t="s">
        <v>24</v>
      </c>
      <c r="D358" s="15" t="s">
        <v>22</v>
      </c>
      <c r="E358" s="14">
        <v>0</v>
      </c>
      <c r="F358" s="28">
        <v>0</v>
      </c>
      <c r="G358" s="109" t="s">
        <v>2</v>
      </c>
      <c r="H358" s="91">
        <v>0</v>
      </c>
      <c r="I358" s="91">
        <v>0</v>
      </c>
      <c r="J358" s="109"/>
    </row>
    <row r="359" spans="1:10" ht="66" customHeight="1">
      <c r="A359" s="99" t="s">
        <v>118</v>
      </c>
      <c r="B359" s="79" t="s">
        <v>13</v>
      </c>
      <c r="C359" s="107" t="s">
        <v>24</v>
      </c>
      <c r="D359" s="15" t="s">
        <v>22</v>
      </c>
      <c r="E359" s="14">
        <v>0</v>
      </c>
      <c r="F359" s="14">
        <v>0</v>
      </c>
      <c r="G359" s="110"/>
      <c r="H359" s="102">
        <v>0</v>
      </c>
      <c r="I359" s="102">
        <v>0</v>
      </c>
      <c r="J359" s="110"/>
    </row>
    <row r="360" spans="1:10" ht="31.2">
      <c r="A360" s="101"/>
      <c r="B360" s="79" t="s">
        <v>116</v>
      </c>
      <c r="C360" s="129"/>
      <c r="D360" s="15" t="s">
        <v>22</v>
      </c>
      <c r="E360" s="14">
        <v>0</v>
      </c>
      <c r="F360" s="14">
        <v>0</v>
      </c>
      <c r="G360" s="110"/>
      <c r="H360" s="112"/>
      <c r="I360" s="112"/>
      <c r="J360" s="110"/>
    </row>
    <row r="361" spans="1:10" ht="67.8" customHeight="1">
      <c r="A361" s="90" t="s">
        <v>119</v>
      </c>
      <c r="B361" s="79" t="s">
        <v>13</v>
      </c>
      <c r="C361" s="89" t="s">
        <v>24</v>
      </c>
      <c r="D361" s="15" t="s">
        <v>22</v>
      </c>
      <c r="E361" s="14">
        <v>0</v>
      </c>
      <c r="F361" s="28">
        <v>0</v>
      </c>
      <c r="G361" s="110"/>
      <c r="H361" s="91">
        <v>0</v>
      </c>
      <c r="I361" s="91">
        <v>0</v>
      </c>
      <c r="J361" s="110"/>
    </row>
    <row r="362" spans="1:10" ht="66.599999999999994" customHeight="1">
      <c r="A362" s="88" t="s">
        <v>120</v>
      </c>
      <c r="B362" s="79" t="s">
        <v>13</v>
      </c>
      <c r="C362" s="89" t="s">
        <v>24</v>
      </c>
      <c r="D362" s="15" t="s">
        <v>22</v>
      </c>
      <c r="E362" s="14">
        <v>0</v>
      </c>
      <c r="F362" s="14">
        <v>0</v>
      </c>
      <c r="G362" s="111"/>
      <c r="H362" s="91">
        <v>0</v>
      </c>
      <c r="I362" s="91">
        <v>0</v>
      </c>
      <c r="J362" s="111"/>
    </row>
    <row r="363" spans="1:10" ht="73.8" customHeight="1">
      <c r="A363" s="90" t="s">
        <v>121</v>
      </c>
      <c r="B363" s="79" t="s">
        <v>13</v>
      </c>
      <c r="C363" s="89" t="s">
        <v>24</v>
      </c>
      <c r="D363" s="15" t="s">
        <v>22</v>
      </c>
      <c r="E363" s="14">
        <v>449.4</v>
      </c>
      <c r="F363" s="14">
        <v>449.4</v>
      </c>
      <c r="G363" s="84" t="s">
        <v>9</v>
      </c>
      <c r="H363" s="84">
        <v>10</v>
      </c>
      <c r="I363" s="84">
        <v>10</v>
      </c>
      <c r="J363" s="84"/>
    </row>
    <row r="364" spans="1:10" ht="66" customHeight="1">
      <c r="A364" s="90" t="s">
        <v>122</v>
      </c>
      <c r="B364" s="79" t="s">
        <v>13</v>
      </c>
      <c r="C364" s="89" t="s">
        <v>24</v>
      </c>
      <c r="D364" s="15" t="s">
        <v>22</v>
      </c>
      <c r="E364" s="14">
        <v>0</v>
      </c>
      <c r="F364" s="14">
        <v>0</v>
      </c>
      <c r="G364" s="109" t="s">
        <v>2</v>
      </c>
      <c r="H364" s="84">
        <v>0</v>
      </c>
      <c r="I364" s="84">
        <v>0</v>
      </c>
      <c r="J364" s="84"/>
    </row>
    <row r="365" spans="1:10" ht="64.5" customHeight="1">
      <c r="A365" s="152" t="s">
        <v>123</v>
      </c>
      <c r="B365" s="79" t="s">
        <v>13</v>
      </c>
      <c r="C365" s="89" t="s">
        <v>24</v>
      </c>
      <c r="D365" s="15" t="s">
        <v>22</v>
      </c>
      <c r="E365" s="14">
        <v>2954.4</v>
      </c>
      <c r="F365" s="15">
        <v>2318.4699999999998</v>
      </c>
      <c r="G365" s="110"/>
      <c r="H365" s="84">
        <v>15</v>
      </c>
      <c r="I365" s="84">
        <v>15</v>
      </c>
      <c r="J365" s="84"/>
    </row>
    <row r="366" spans="1:10" ht="31.2">
      <c r="A366" s="153"/>
      <c r="B366" s="79" t="s">
        <v>116</v>
      </c>
      <c r="C366" s="85"/>
      <c r="D366" s="15" t="s">
        <v>22</v>
      </c>
      <c r="E366" s="14">
        <v>0</v>
      </c>
      <c r="F366" s="14">
        <v>0</v>
      </c>
      <c r="G366" s="110"/>
      <c r="H366" s="84">
        <v>0</v>
      </c>
      <c r="I366" s="84">
        <v>0</v>
      </c>
      <c r="J366" s="84"/>
    </row>
    <row r="367" spans="1:10" ht="67.8" customHeight="1">
      <c r="A367" s="106" t="s">
        <v>124</v>
      </c>
      <c r="B367" s="79" t="s">
        <v>13</v>
      </c>
      <c r="C367" s="107" t="s">
        <v>24</v>
      </c>
      <c r="D367" s="15" t="s">
        <v>22</v>
      </c>
      <c r="E367" s="14">
        <v>44.3</v>
      </c>
      <c r="F367" s="14">
        <v>44.3</v>
      </c>
      <c r="G367" s="110"/>
      <c r="H367" s="84">
        <v>15</v>
      </c>
      <c r="I367" s="84">
        <v>15</v>
      </c>
      <c r="J367" s="84"/>
    </row>
    <row r="368" spans="1:10" ht="31.2">
      <c r="A368" s="106"/>
      <c r="B368" s="79" t="s">
        <v>116</v>
      </c>
      <c r="C368" s="129"/>
      <c r="D368" s="15" t="s">
        <v>22</v>
      </c>
      <c r="E368" s="14">
        <v>0</v>
      </c>
      <c r="F368" s="14">
        <v>0</v>
      </c>
      <c r="G368" s="110"/>
      <c r="H368" s="84">
        <v>0</v>
      </c>
      <c r="I368" s="84">
        <v>0</v>
      </c>
      <c r="J368" s="84"/>
    </row>
    <row r="369" spans="1:10" ht="66.75" customHeight="1">
      <c r="A369" s="106" t="s">
        <v>291</v>
      </c>
      <c r="B369" s="79" t="s">
        <v>13</v>
      </c>
      <c r="C369" s="107" t="s">
        <v>24</v>
      </c>
      <c r="D369" s="15" t="s">
        <v>22</v>
      </c>
      <c r="E369" s="14">
        <v>584.1</v>
      </c>
      <c r="F369" s="14">
        <v>550.48</v>
      </c>
      <c r="G369" s="110"/>
      <c r="H369" s="84">
        <v>15</v>
      </c>
      <c r="I369" s="84">
        <v>15</v>
      </c>
      <c r="J369" s="84"/>
    </row>
    <row r="370" spans="1:10" ht="31.2">
      <c r="A370" s="106"/>
      <c r="B370" s="79" t="s">
        <v>116</v>
      </c>
      <c r="C370" s="129"/>
      <c r="D370" s="15" t="s">
        <v>22</v>
      </c>
      <c r="E370" s="14">
        <v>0</v>
      </c>
      <c r="F370" s="28">
        <v>0</v>
      </c>
      <c r="G370" s="110"/>
      <c r="H370" s="84">
        <v>0</v>
      </c>
      <c r="I370" s="84">
        <v>0</v>
      </c>
      <c r="J370" s="84"/>
    </row>
    <row r="371" spans="1:10" ht="63" customHeight="1">
      <c r="A371" s="88" t="s">
        <v>197</v>
      </c>
      <c r="B371" s="79" t="s">
        <v>13</v>
      </c>
      <c r="C371" s="31" t="s">
        <v>24</v>
      </c>
      <c r="D371" s="15" t="s">
        <v>22</v>
      </c>
      <c r="E371" s="14">
        <v>1541.1</v>
      </c>
      <c r="F371" s="28">
        <v>1541.1</v>
      </c>
      <c r="G371" s="110"/>
      <c r="H371" s="84">
        <v>15</v>
      </c>
      <c r="I371" s="84">
        <v>15</v>
      </c>
      <c r="J371" s="84"/>
    </row>
    <row r="372" spans="1:10" ht="65.400000000000006" customHeight="1">
      <c r="A372" s="88" t="s">
        <v>125</v>
      </c>
      <c r="B372" s="79" t="s">
        <v>13</v>
      </c>
      <c r="C372" s="31" t="s">
        <v>24</v>
      </c>
      <c r="D372" s="15" t="s">
        <v>22</v>
      </c>
      <c r="E372" s="14">
        <v>0</v>
      </c>
      <c r="F372" s="14">
        <v>0</v>
      </c>
      <c r="G372" s="110"/>
      <c r="H372" s="84">
        <v>0</v>
      </c>
      <c r="I372" s="84">
        <v>0</v>
      </c>
      <c r="J372" s="84"/>
    </row>
    <row r="373" spans="1:10" ht="65.400000000000006" customHeight="1">
      <c r="A373" s="88" t="s">
        <v>126</v>
      </c>
      <c r="B373" s="79" t="s">
        <v>13</v>
      </c>
      <c r="C373" s="31" t="s">
        <v>24</v>
      </c>
      <c r="D373" s="15" t="s">
        <v>22</v>
      </c>
      <c r="E373" s="14">
        <v>0</v>
      </c>
      <c r="F373" s="14">
        <v>0</v>
      </c>
      <c r="G373" s="110"/>
      <c r="H373" s="84">
        <v>0</v>
      </c>
      <c r="I373" s="84">
        <v>0</v>
      </c>
      <c r="J373" s="84"/>
    </row>
    <row r="374" spans="1:10" ht="67.2" customHeight="1">
      <c r="A374" s="88" t="s">
        <v>127</v>
      </c>
      <c r="B374" s="22" t="s">
        <v>13</v>
      </c>
      <c r="C374" s="29" t="s">
        <v>24</v>
      </c>
      <c r="D374" s="15" t="s">
        <v>22</v>
      </c>
      <c r="E374" s="14">
        <v>0</v>
      </c>
      <c r="F374" s="14">
        <v>0</v>
      </c>
      <c r="G374" s="111"/>
      <c r="H374" s="84">
        <v>0</v>
      </c>
      <c r="I374" s="84">
        <v>0</v>
      </c>
      <c r="J374" s="84"/>
    </row>
    <row r="375" spans="1:10" ht="67.2" customHeight="1">
      <c r="A375" s="88" t="s">
        <v>292</v>
      </c>
      <c r="B375" s="22" t="s">
        <v>13</v>
      </c>
      <c r="C375" s="29" t="s">
        <v>24</v>
      </c>
      <c r="D375" s="15" t="s">
        <v>22</v>
      </c>
      <c r="E375" s="14">
        <v>756.7</v>
      </c>
      <c r="F375" s="14">
        <v>756.7</v>
      </c>
      <c r="G375" s="87"/>
      <c r="H375" s="84">
        <v>10</v>
      </c>
      <c r="I375" s="84">
        <v>10</v>
      </c>
      <c r="J375" s="84"/>
    </row>
    <row r="376" spans="1:10" ht="15.75" customHeight="1">
      <c r="A376" s="139" t="s">
        <v>128</v>
      </c>
      <c r="B376" s="140" t="s">
        <v>64</v>
      </c>
      <c r="C376" s="126" t="s">
        <v>24</v>
      </c>
      <c r="D376" s="20" t="s">
        <v>58</v>
      </c>
      <c r="E376" s="21">
        <f>E377+E378</f>
        <v>1094.94</v>
      </c>
      <c r="F376" s="21">
        <f>F377+F378</f>
        <v>1088.6109999999999</v>
      </c>
      <c r="G376" s="102" t="s">
        <v>0</v>
      </c>
      <c r="H376" s="102" t="s">
        <v>0</v>
      </c>
      <c r="I376" s="102" t="s">
        <v>0</v>
      </c>
      <c r="J376" s="102"/>
    </row>
    <row r="377" spans="1:10" ht="15.75" customHeight="1">
      <c r="A377" s="139"/>
      <c r="B377" s="140"/>
      <c r="C377" s="127"/>
      <c r="D377" s="15" t="s">
        <v>22</v>
      </c>
      <c r="E377" s="14">
        <f>E380+E386+E383</f>
        <v>268.44</v>
      </c>
      <c r="F377" s="14">
        <f>F380+F386</f>
        <v>262.11099999999999</v>
      </c>
      <c r="G377" s="103"/>
      <c r="H377" s="103"/>
      <c r="I377" s="103"/>
      <c r="J377" s="103"/>
    </row>
    <row r="378" spans="1:10" ht="15.75" customHeight="1">
      <c r="A378" s="139"/>
      <c r="B378" s="140"/>
      <c r="C378" s="127"/>
      <c r="D378" s="15" t="s">
        <v>20</v>
      </c>
      <c r="E378" s="14">
        <f>E381+E387+E384</f>
        <v>826.5</v>
      </c>
      <c r="F378" s="14">
        <f>F381+F387</f>
        <v>826.5</v>
      </c>
      <c r="G378" s="103"/>
      <c r="H378" s="103"/>
      <c r="I378" s="103"/>
      <c r="J378" s="103"/>
    </row>
    <row r="379" spans="1:10" ht="15.75" customHeight="1">
      <c r="A379" s="139"/>
      <c r="B379" s="98" t="s">
        <v>13</v>
      </c>
      <c r="C379" s="127"/>
      <c r="D379" s="15" t="s">
        <v>58</v>
      </c>
      <c r="E379" s="14">
        <f>E380+E381</f>
        <v>1094.94</v>
      </c>
      <c r="F379" s="14">
        <f>F380+F381</f>
        <v>1088.6109999999999</v>
      </c>
      <c r="G379" s="103"/>
      <c r="H379" s="103"/>
      <c r="I379" s="103"/>
      <c r="J379" s="103"/>
    </row>
    <row r="380" spans="1:10" ht="15.75" customHeight="1">
      <c r="A380" s="139"/>
      <c r="B380" s="98"/>
      <c r="C380" s="127"/>
      <c r="D380" s="15" t="s">
        <v>22</v>
      </c>
      <c r="E380" s="14">
        <f>E388+E390+E392+E394</f>
        <v>268.44</v>
      </c>
      <c r="F380" s="14">
        <f>F388+F390+F392+F394</f>
        <v>262.11099999999999</v>
      </c>
      <c r="G380" s="103"/>
      <c r="H380" s="103"/>
      <c r="I380" s="103"/>
      <c r="J380" s="103"/>
    </row>
    <row r="381" spans="1:10" ht="15.75" customHeight="1">
      <c r="A381" s="139"/>
      <c r="B381" s="98"/>
      <c r="C381" s="127"/>
      <c r="D381" s="15" t="s">
        <v>20</v>
      </c>
      <c r="E381" s="14">
        <f>E389+E391+E393</f>
        <v>826.5</v>
      </c>
      <c r="F381" s="14">
        <f>F389+F391+F393</f>
        <v>826.5</v>
      </c>
      <c r="G381" s="103"/>
      <c r="H381" s="103"/>
      <c r="I381" s="103"/>
      <c r="J381" s="103"/>
    </row>
    <row r="382" spans="1:10" ht="15.75" customHeight="1">
      <c r="A382" s="139"/>
      <c r="B382" s="98" t="s">
        <v>141</v>
      </c>
      <c r="C382" s="127"/>
      <c r="D382" s="15" t="s">
        <v>58</v>
      </c>
      <c r="E382" s="14">
        <f>E383+E384</f>
        <v>0</v>
      </c>
      <c r="F382" s="14">
        <f>F383+F384</f>
        <v>0</v>
      </c>
      <c r="G382" s="103"/>
      <c r="H382" s="103"/>
      <c r="I382" s="103"/>
      <c r="J382" s="103"/>
    </row>
    <row r="383" spans="1:10" ht="15.75" customHeight="1">
      <c r="A383" s="139"/>
      <c r="B383" s="98"/>
      <c r="C383" s="127"/>
      <c r="D383" s="15" t="s">
        <v>22</v>
      </c>
      <c r="E383" s="14">
        <f>E396</f>
        <v>0</v>
      </c>
      <c r="F383" s="14">
        <v>0</v>
      </c>
      <c r="G383" s="103"/>
      <c r="H383" s="103"/>
      <c r="I383" s="103"/>
      <c r="J383" s="103"/>
    </row>
    <row r="384" spans="1:10" ht="15.75" customHeight="1">
      <c r="A384" s="139"/>
      <c r="B384" s="98"/>
      <c r="C384" s="127"/>
      <c r="D384" s="15" t="s">
        <v>20</v>
      </c>
      <c r="E384" s="14">
        <f>E397</f>
        <v>0</v>
      </c>
      <c r="F384" s="14">
        <f>F397</f>
        <v>0</v>
      </c>
      <c r="G384" s="103"/>
      <c r="H384" s="103"/>
      <c r="I384" s="103"/>
      <c r="J384" s="103"/>
    </row>
    <row r="385" spans="1:10" ht="15.75" customHeight="1">
      <c r="A385" s="139"/>
      <c r="B385" s="98" t="s">
        <v>91</v>
      </c>
      <c r="C385" s="127"/>
      <c r="D385" s="15" t="s">
        <v>58</v>
      </c>
      <c r="E385" s="14">
        <f>E386+E387</f>
        <v>0</v>
      </c>
      <c r="F385" s="14">
        <f>F386+F387</f>
        <v>0</v>
      </c>
      <c r="G385" s="103"/>
      <c r="H385" s="103"/>
      <c r="I385" s="103"/>
      <c r="J385" s="103"/>
    </row>
    <row r="386" spans="1:10" ht="15.75" customHeight="1">
      <c r="A386" s="139"/>
      <c r="B386" s="98"/>
      <c r="C386" s="127"/>
      <c r="D386" s="15" t="s">
        <v>22</v>
      </c>
      <c r="E386" s="14">
        <f>E395</f>
        <v>0</v>
      </c>
      <c r="F386" s="14">
        <f>F395</f>
        <v>0</v>
      </c>
      <c r="G386" s="103"/>
      <c r="H386" s="103"/>
      <c r="I386" s="103"/>
      <c r="J386" s="103"/>
    </row>
    <row r="387" spans="1:10" ht="15.75" customHeight="1">
      <c r="A387" s="139"/>
      <c r="B387" s="98"/>
      <c r="C387" s="128"/>
      <c r="D387" s="15" t="s">
        <v>20</v>
      </c>
      <c r="E387" s="14">
        <v>0</v>
      </c>
      <c r="F387" s="14">
        <v>0</v>
      </c>
      <c r="G387" s="112"/>
      <c r="H387" s="112"/>
      <c r="I387" s="112"/>
      <c r="J387" s="112"/>
    </row>
    <row r="388" spans="1:10" ht="15.75" customHeight="1">
      <c r="A388" s="106" t="s">
        <v>129</v>
      </c>
      <c r="B388" s="98" t="s">
        <v>6</v>
      </c>
      <c r="C388" s="107" t="s">
        <v>24</v>
      </c>
      <c r="D388" s="15" t="s">
        <v>22</v>
      </c>
      <c r="E388" s="14">
        <v>0</v>
      </c>
      <c r="F388" s="14">
        <v>0</v>
      </c>
      <c r="G388" s="109" t="s">
        <v>2</v>
      </c>
      <c r="H388" s="113">
        <v>0</v>
      </c>
      <c r="I388" s="113">
        <v>0</v>
      </c>
      <c r="J388" s="113"/>
    </row>
    <row r="389" spans="1:10" ht="21" customHeight="1">
      <c r="A389" s="106"/>
      <c r="B389" s="98"/>
      <c r="C389" s="108"/>
      <c r="D389" s="15" t="s">
        <v>20</v>
      </c>
      <c r="E389" s="14">
        <v>0</v>
      </c>
      <c r="F389" s="14">
        <v>0</v>
      </c>
      <c r="G389" s="110"/>
      <c r="H389" s="113"/>
      <c r="I389" s="113"/>
      <c r="J389" s="113"/>
    </row>
    <row r="390" spans="1:10" ht="15.75" customHeight="1">
      <c r="A390" s="106" t="s">
        <v>293</v>
      </c>
      <c r="B390" s="98" t="s">
        <v>6</v>
      </c>
      <c r="C390" s="108"/>
      <c r="D390" s="15" t="s">
        <v>22</v>
      </c>
      <c r="E390" s="14">
        <v>46.28</v>
      </c>
      <c r="F390" s="14">
        <v>46.28</v>
      </c>
      <c r="G390" s="110"/>
      <c r="H390" s="113">
        <v>1</v>
      </c>
      <c r="I390" s="113">
        <v>1</v>
      </c>
      <c r="J390" s="113"/>
    </row>
    <row r="391" spans="1:10" ht="15.75" customHeight="1">
      <c r="A391" s="106"/>
      <c r="B391" s="98"/>
      <c r="C391" s="108"/>
      <c r="D391" s="15" t="s">
        <v>20</v>
      </c>
      <c r="E391" s="14">
        <v>415.8</v>
      </c>
      <c r="F391" s="14">
        <v>415.8</v>
      </c>
      <c r="G391" s="110"/>
      <c r="H391" s="113"/>
      <c r="I391" s="113"/>
      <c r="J391" s="113"/>
    </row>
    <row r="392" spans="1:10" ht="22.2" customHeight="1">
      <c r="A392" s="106" t="s">
        <v>310</v>
      </c>
      <c r="B392" s="98" t="s">
        <v>6</v>
      </c>
      <c r="C392" s="108"/>
      <c r="D392" s="15" t="s">
        <v>22</v>
      </c>
      <c r="E392" s="14">
        <v>45.68</v>
      </c>
      <c r="F392" s="14">
        <v>45.68</v>
      </c>
      <c r="G392" s="110"/>
      <c r="H392" s="113">
        <v>3</v>
      </c>
      <c r="I392" s="113">
        <v>3</v>
      </c>
      <c r="J392" s="113"/>
    </row>
    <row r="393" spans="1:10" ht="26.4" customHeight="1">
      <c r="A393" s="106"/>
      <c r="B393" s="98"/>
      <c r="C393" s="108"/>
      <c r="D393" s="15" t="s">
        <v>20</v>
      </c>
      <c r="E393" s="14">
        <v>410.7</v>
      </c>
      <c r="F393" s="14">
        <v>410.7</v>
      </c>
      <c r="G393" s="110"/>
      <c r="H393" s="113"/>
      <c r="I393" s="113"/>
      <c r="J393" s="113"/>
    </row>
    <row r="394" spans="1:10" ht="49.5" customHeight="1">
      <c r="A394" s="99" t="s">
        <v>130</v>
      </c>
      <c r="B394" s="22" t="s">
        <v>6</v>
      </c>
      <c r="C394" s="108"/>
      <c r="D394" s="15" t="s">
        <v>22</v>
      </c>
      <c r="E394" s="14">
        <v>176.48</v>
      </c>
      <c r="F394" s="14">
        <v>170.15100000000001</v>
      </c>
      <c r="G394" s="110"/>
      <c r="H394" s="91">
        <v>15</v>
      </c>
      <c r="I394" s="91">
        <v>15</v>
      </c>
      <c r="J394" s="32"/>
    </row>
    <row r="395" spans="1:10" ht="31.2">
      <c r="A395" s="101"/>
      <c r="B395" s="79" t="s">
        <v>91</v>
      </c>
      <c r="C395" s="129"/>
      <c r="D395" s="15" t="s">
        <v>22</v>
      </c>
      <c r="E395" s="14">
        <v>0</v>
      </c>
      <c r="F395" s="14">
        <v>0</v>
      </c>
      <c r="G395" s="110"/>
      <c r="H395" s="91">
        <v>0</v>
      </c>
      <c r="I395" s="91">
        <v>0</v>
      </c>
      <c r="J395" s="32"/>
    </row>
    <row r="396" spans="1:10" ht="33" customHeight="1">
      <c r="A396" s="106" t="s">
        <v>294</v>
      </c>
      <c r="B396" s="98" t="s">
        <v>6</v>
      </c>
      <c r="C396" s="86"/>
      <c r="D396" s="15" t="s">
        <v>22</v>
      </c>
      <c r="E396" s="14">
        <v>0</v>
      </c>
      <c r="F396" s="14">
        <v>0</v>
      </c>
      <c r="G396" s="110"/>
      <c r="H396" s="113">
        <v>0</v>
      </c>
      <c r="I396" s="113">
        <v>0</v>
      </c>
      <c r="J396" s="109"/>
    </row>
    <row r="397" spans="1:10" ht="29.25" customHeight="1">
      <c r="A397" s="106"/>
      <c r="B397" s="98"/>
      <c r="C397" s="86"/>
      <c r="D397" s="15" t="s">
        <v>20</v>
      </c>
      <c r="E397" s="14">
        <v>0</v>
      </c>
      <c r="F397" s="14">
        <v>0</v>
      </c>
      <c r="G397" s="111"/>
      <c r="H397" s="113"/>
      <c r="I397" s="113"/>
      <c r="J397" s="111"/>
    </row>
    <row r="398" spans="1:10" ht="15.75" customHeight="1">
      <c r="A398" s="139" t="s">
        <v>131</v>
      </c>
      <c r="B398" s="140" t="s">
        <v>64</v>
      </c>
      <c r="C398" s="126" t="s">
        <v>24</v>
      </c>
      <c r="D398" s="20" t="s">
        <v>58</v>
      </c>
      <c r="E398" s="21">
        <f>E399+E400</f>
        <v>8885.9599999999991</v>
      </c>
      <c r="F398" s="21">
        <f>F399+F400</f>
        <v>8607.0380000000005</v>
      </c>
      <c r="G398" s="102" t="s">
        <v>0</v>
      </c>
      <c r="H398" s="102" t="s">
        <v>0</v>
      </c>
      <c r="I398" s="102" t="s">
        <v>0</v>
      </c>
      <c r="J398" s="104"/>
    </row>
    <row r="399" spans="1:10" ht="15.75" customHeight="1">
      <c r="A399" s="139"/>
      <c r="B399" s="140"/>
      <c r="C399" s="127"/>
      <c r="D399" s="15" t="s">
        <v>22</v>
      </c>
      <c r="E399" s="14">
        <f>E402+E405</f>
        <v>7729.4599999999991</v>
      </c>
      <c r="F399" s="14">
        <f>F402+F405</f>
        <v>7452.0920000000006</v>
      </c>
      <c r="G399" s="103"/>
      <c r="H399" s="103"/>
      <c r="I399" s="103"/>
      <c r="J399" s="105"/>
    </row>
    <row r="400" spans="1:10" ht="15.75" customHeight="1">
      <c r="A400" s="139"/>
      <c r="B400" s="140"/>
      <c r="C400" s="127"/>
      <c r="D400" s="15" t="s">
        <v>20</v>
      </c>
      <c r="E400" s="14">
        <f>E403+E406</f>
        <v>1156.5</v>
      </c>
      <c r="F400" s="14">
        <f>F403+F406</f>
        <v>1154.9459999999999</v>
      </c>
      <c r="G400" s="103"/>
      <c r="H400" s="103"/>
      <c r="I400" s="103"/>
      <c r="J400" s="105"/>
    </row>
    <row r="401" spans="1:10" ht="15.75" customHeight="1">
      <c r="A401" s="139"/>
      <c r="B401" s="98" t="s">
        <v>10</v>
      </c>
      <c r="C401" s="127"/>
      <c r="D401" s="15" t="s">
        <v>58</v>
      </c>
      <c r="E401" s="14">
        <f>E402+E403</f>
        <v>8885.9599999999991</v>
      </c>
      <c r="F401" s="14">
        <f>F402+F403</f>
        <v>8607.0380000000005</v>
      </c>
      <c r="G401" s="103"/>
      <c r="H401" s="103"/>
      <c r="I401" s="103"/>
      <c r="J401" s="105"/>
    </row>
    <row r="402" spans="1:10" ht="15.75" customHeight="1">
      <c r="A402" s="139"/>
      <c r="B402" s="98"/>
      <c r="C402" s="127"/>
      <c r="D402" s="15" t="s">
        <v>22</v>
      </c>
      <c r="E402" s="14">
        <f>E413+E409+E410+E419+E422+E425</f>
        <v>7729.4599999999991</v>
      </c>
      <c r="F402" s="14">
        <f>F413+F409+F410+F419+F422+F425</f>
        <v>7452.0920000000006</v>
      </c>
      <c r="G402" s="103"/>
      <c r="H402" s="103"/>
      <c r="I402" s="103"/>
      <c r="J402" s="105"/>
    </row>
    <row r="403" spans="1:10" ht="15.75" customHeight="1">
      <c r="A403" s="139"/>
      <c r="B403" s="98"/>
      <c r="C403" s="127"/>
      <c r="D403" s="15" t="s">
        <v>20</v>
      </c>
      <c r="E403" s="14">
        <f>E414+E420+E423+E426</f>
        <v>1156.5</v>
      </c>
      <c r="F403" s="14">
        <f>F414+F420+F423+F426</f>
        <v>1154.9459999999999</v>
      </c>
      <c r="G403" s="103"/>
      <c r="H403" s="103"/>
      <c r="I403" s="103"/>
      <c r="J403" s="105"/>
    </row>
    <row r="404" spans="1:10" ht="15.75" customHeight="1">
      <c r="A404" s="139"/>
      <c r="B404" s="98" t="s">
        <v>91</v>
      </c>
      <c r="C404" s="127"/>
      <c r="D404" s="15" t="s">
        <v>58</v>
      </c>
      <c r="E404" s="14">
        <f>E405+E406</f>
        <v>0</v>
      </c>
      <c r="F404" s="14">
        <f>F405+F406</f>
        <v>0</v>
      </c>
      <c r="G404" s="103"/>
      <c r="H404" s="103"/>
      <c r="I404" s="103"/>
      <c r="J404" s="105"/>
    </row>
    <row r="405" spans="1:10" ht="15.75" customHeight="1">
      <c r="A405" s="139"/>
      <c r="B405" s="98"/>
      <c r="C405" s="127"/>
      <c r="D405" s="15" t="s">
        <v>22</v>
      </c>
      <c r="E405" s="14">
        <f>E416</f>
        <v>0</v>
      </c>
      <c r="F405" s="14">
        <f>F416</f>
        <v>0</v>
      </c>
      <c r="G405" s="103"/>
      <c r="H405" s="103"/>
      <c r="I405" s="103"/>
      <c r="J405" s="105"/>
    </row>
    <row r="406" spans="1:10" ht="15.75" customHeight="1">
      <c r="A406" s="139"/>
      <c r="B406" s="98"/>
      <c r="C406" s="128"/>
      <c r="D406" s="15" t="s">
        <v>20</v>
      </c>
      <c r="E406" s="14">
        <v>0</v>
      </c>
      <c r="F406" s="14">
        <v>0</v>
      </c>
      <c r="G406" s="112"/>
      <c r="H406" s="112"/>
      <c r="I406" s="112"/>
      <c r="J406" s="114"/>
    </row>
    <row r="407" spans="1:10" ht="83.25" customHeight="1">
      <c r="A407" s="88" t="s">
        <v>30</v>
      </c>
      <c r="B407" s="79" t="s">
        <v>132</v>
      </c>
      <c r="C407" s="89" t="s">
        <v>24</v>
      </c>
      <c r="D407" s="15" t="s">
        <v>22</v>
      </c>
      <c r="E407" s="14">
        <v>0</v>
      </c>
      <c r="F407" s="15">
        <v>0</v>
      </c>
      <c r="G407" s="109" t="s">
        <v>2</v>
      </c>
      <c r="H407" s="91">
        <v>0</v>
      </c>
      <c r="I407" s="91">
        <v>0</v>
      </c>
      <c r="J407" s="91"/>
    </row>
    <row r="408" spans="1:10" ht="52.5" customHeight="1">
      <c r="A408" s="88" t="s">
        <v>31</v>
      </c>
      <c r="B408" s="22" t="s">
        <v>133</v>
      </c>
      <c r="C408" s="8" t="s">
        <v>24</v>
      </c>
      <c r="D408" s="15" t="s">
        <v>22</v>
      </c>
      <c r="E408" s="14">
        <v>0</v>
      </c>
      <c r="F408" s="15">
        <v>0</v>
      </c>
      <c r="G408" s="110"/>
      <c r="H408" s="91">
        <v>0</v>
      </c>
      <c r="I408" s="91">
        <v>0</v>
      </c>
      <c r="J408" s="91"/>
    </row>
    <row r="409" spans="1:10" ht="91.2" customHeight="1">
      <c r="A409" s="88" t="s">
        <v>134</v>
      </c>
      <c r="B409" s="22" t="s">
        <v>7</v>
      </c>
      <c r="C409" s="8" t="s">
        <v>24</v>
      </c>
      <c r="D409" s="15" t="s">
        <v>22</v>
      </c>
      <c r="E409" s="14">
        <v>56.83</v>
      </c>
      <c r="F409" s="28">
        <v>55.643999999999998</v>
      </c>
      <c r="G409" s="110"/>
      <c r="H409" s="91">
        <v>15</v>
      </c>
      <c r="I409" s="91">
        <v>15</v>
      </c>
      <c r="J409" s="84"/>
    </row>
    <row r="410" spans="1:10" ht="66" customHeight="1">
      <c r="A410" s="88" t="s">
        <v>28</v>
      </c>
      <c r="B410" s="22" t="s">
        <v>8</v>
      </c>
      <c r="C410" s="8" t="s">
        <v>24</v>
      </c>
      <c r="D410" s="15" t="s">
        <v>22</v>
      </c>
      <c r="E410" s="14">
        <v>0</v>
      </c>
      <c r="F410" s="15">
        <v>0</v>
      </c>
      <c r="G410" s="110"/>
      <c r="H410" s="91">
        <v>0</v>
      </c>
      <c r="I410" s="91">
        <v>0</v>
      </c>
      <c r="J410" s="32"/>
    </row>
    <row r="411" spans="1:10" ht="65.25" customHeight="1">
      <c r="A411" s="88" t="s">
        <v>135</v>
      </c>
      <c r="B411" s="22" t="s">
        <v>7</v>
      </c>
      <c r="C411" s="8" t="s">
        <v>24</v>
      </c>
      <c r="D411" s="15" t="s">
        <v>22</v>
      </c>
      <c r="E411" s="14">
        <v>0</v>
      </c>
      <c r="F411" s="15">
        <v>0</v>
      </c>
      <c r="G411" s="111"/>
      <c r="H411" s="91">
        <v>0</v>
      </c>
      <c r="I411" s="91">
        <v>0</v>
      </c>
      <c r="J411" s="91"/>
    </row>
    <row r="412" spans="1:10" ht="15.75" customHeight="1">
      <c r="A412" s="106" t="s">
        <v>29</v>
      </c>
      <c r="B412" s="98" t="s">
        <v>7</v>
      </c>
      <c r="C412" s="107" t="s">
        <v>24</v>
      </c>
      <c r="D412" s="15" t="s">
        <v>58</v>
      </c>
      <c r="E412" s="14">
        <f>E413+E414</f>
        <v>7505.73</v>
      </c>
      <c r="F412" s="14">
        <f>F413+F414</f>
        <v>7268.12</v>
      </c>
      <c r="G412" s="109" t="s">
        <v>21</v>
      </c>
      <c r="H412" s="102">
        <v>1826</v>
      </c>
      <c r="I412" s="102">
        <v>1826</v>
      </c>
      <c r="J412" s="102"/>
    </row>
    <row r="413" spans="1:10" ht="15.75" customHeight="1">
      <c r="A413" s="106"/>
      <c r="B413" s="98"/>
      <c r="C413" s="108"/>
      <c r="D413" s="15" t="s">
        <v>22</v>
      </c>
      <c r="E413" s="14">
        <v>7505.73</v>
      </c>
      <c r="F413" s="14">
        <v>7268.12</v>
      </c>
      <c r="G413" s="110"/>
      <c r="H413" s="103"/>
      <c r="I413" s="103"/>
      <c r="J413" s="103"/>
    </row>
    <row r="414" spans="1:10" ht="15.75" customHeight="1">
      <c r="A414" s="106"/>
      <c r="B414" s="98"/>
      <c r="C414" s="108"/>
      <c r="D414" s="15" t="s">
        <v>20</v>
      </c>
      <c r="E414" s="14">
        <v>0</v>
      </c>
      <c r="F414" s="14">
        <v>0</v>
      </c>
      <c r="G414" s="110"/>
      <c r="H414" s="103"/>
      <c r="I414" s="103"/>
      <c r="J414" s="103"/>
    </row>
    <row r="415" spans="1:10" ht="15.75" customHeight="1">
      <c r="A415" s="106"/>
      <c r="B415" s="140" t="s">
        <v>136</v>
      </c>
      <c r="C415" s="108"/>
      <c r="D415" s="15" t="s">
        <v>58</v>
      </c>
      <c r="E415" s="14">
        <f>E416+E417</f>
        <v>0</v>
      </c>
      <c r="F415" s="14">
        <f>F416+F417</f>
        <v>0</v>
      </c>
      <c r="G415" s="110"/>
      <c r="H415" s="102">
        <v>0</v>
      </c>
      <c r="I415" s="102">
        <v>0</v>
      </c>
      <c r="J415" s="102"/>
    </row>
    <row r="416" spans="1:10" ht="15.75" customHeight="1">
      <c r="A416" s="106"/>
      <c r="B416" s="140"/>
      <c r="C416" s="108"/>
      <c r="D416" s="15" t="s">
        <v>22</v>
      </c>
      <c r="E416" s="14">
        <v>0</v>
      </c>
      <c r="F416" s="14">
        <v>0</v>
      </c>
      <c r="G416" s="110"/>
      <c r="H416" s="103"/>
      <c r="I416" s="103"/>
      <c r="J416" s="103"/>
    </row>
    <row r="417" spans="1:10" ht="15.75" customHeight="1">
      <c r="A417" s="106"/>
      <c r="B417" s="140"/>
      <c r="C417" s="129"/>
      <c r="D417" s="15" t="s">
        <v>20</v>
      </c>
      <c r="E417" s="14">
        <v>0</v>
      </c>
      <c r="F417" s="14">
        <v>0</v>
      </c>
      <c r="G417" s="111"/>
      <c r="H417" s="103"/>
      <c r="I417" s="103"/>
      <c r="J417" s="103"/>
    </row>
    <row r="418" spans="1:10" ht="18.600000000000001" customHeight="1">
      <c r="A418" s="106" t="s">
        <v>295</v>
      </c>
      <c r="B418" s="98" t="s">
        <v>7</v>
      </c>
      <c r="C418" s="107" t="s">
        <v>24</v>
      </c>
      <c r="D418" s="15" t="s">
        <v>58</v>
      </c>
      <c r="E418" s="14">
        <f>E419+E420</f>
        <v>1323.4</v>
      </c>
      <c r="F418" s="14">
        <f>F419+F420</f>
        <v>1283.2739999999999</v>
      </c>
      <c r="G418" s="109" t="s">
        <v>21</v>
      </c>
      <c r="H418" s="102">
        <v>158</v>
      </c>
      <c r="I418" s="102">
        <v>158</v>
      </c>
      <c r="J418" s="102"/>
    </row>
    <row r="419" spans="1:10" ht="18.600000000000001" customHeight="1">
      <c r="A419" s="106"/>
      <c r="B419" s="98"/>
      <c r="C419" s="108"/>
      <c r="D419" s="15" t="s">
        <v>22</v>
      </c>
      <c r="E419" s="14">
        <v>166.9</v>
      </c>
      <c r="F419" s="14">
        <v>128.328</v>
      </c>
      <c r="G419" s="110"/>
      <c r="H419" s="103"/>
      <c r="I419" s="103"/>
      <c r="J419" s="103"/>
    </row>
    <row r="420" spans="1:10" ht="18.600000000000001" customHeight="1">
      <c r="A420" s="106"/>
      <c r="B420" s="98"/>
      <c r="C420" s="108"/>
      <c r="D420" s="15" t="s">
        <v>20</v>
      </c>
      <c r="E420" s="14">
        <v>1156.5</v>
      </c>
      <c r="F420" s="14">
        <v>1154.9459999999999</v>
      </c>
      <c r="G420" s="110"/>
      <c r="H420" s="103"/>
      <c r="I420" s="103"/>
      <c r="J420" s="103"/>
    </row>
    <row r="421" spans="1:10" ht="18.600000000000001" customHeight="1">
      <c r="A421" s="106" t="s">
        <v>296</v>
      </c>
      <c r="B421" s="98" t="s">
        <v>7</v>
      </c>
      <c r="C421" s="107" t="s">
        <v>24</v>
      </c>
      <c r="D421" s="15" t="s">
        <v>58</v>
      </c>
      <c r="E421" s="14">
        <f>E422+E423</f>
        <v>0</v>
      </c>
      <c r="F421" s="14">
        <f>F422+F423</f>
        <v>0</v>
      </c>
      <c r="G421" s="109" t="s">
        <v>21</v>
      </c>
      <c r="H421" s="102">
        <v>0</v>
      </c>
      <c r="I421" s="102">
        <v>0</v>
      </c>
      <c r="J421" s="102"/>
    </row>
    <row r="422" spans="1:10" ht="18.600000000000001" customHeight="1">
      <c r="A422" s="106"/>
      <c r="B422" s="98"/>
      <c r="C422" s="108"/>
      <c r="D422" s="15" t="s">
        <v>22</v>
      </c>
      <c r="E422" s="14">
        <v>0</v>
      </c>
      <c r="F422" s="14">
        <v>0</v>
      </c>
      <c r="G422" s="110"/>
      <c r="H422" s="103"/>
      <c r="I422" s="103"/>
      <c r="J422" s="103"/>
    </row>
    <row r="423" spans="1:10" ht="18.600000000000001" customHeight="1">
      <c r="A423" s="106"/>
      <c r="B423" s="98"/>
      <c r="C423" s="108"/>
      <c r="D423" s="15" t="s">
        <v>20</v>
      </c>
      <c r="E423" s="14">
        <v>0</v>
      </c>
      <c r="F423" s="14">
        <v>0</v>
      </c>
      <c r="G423" s="110"/>
      <c r="H423" s="103"/>
      <c r="I423" s="103"/>
      <c r="J423" s="103"/>
    </row>
    <row r="424" spans="1:10" ht="18.600000000000001" customHeight="1">
      <c r="A424" s="106" t="s">
        <v>297</v>
      </c>
      <c r="B424" s="98" t="s">
        <v>7</v>
      </c>
      <c r="C424" s="107" t="s">
        <v>24</v>
      </c>
      <c r="D424" s="15" t="s">
        <v>58</v>
      </c>
      <c r="E424" s="14">
        <f>E425+E426</f>
        <v>0</v>
      </c>
      <c r="F424" s="14">
        <f>F425+F426</f>
        <v>0</v>
      </c>
      <c r="G424" s="109" t="s">
        <v>21</v>
      </c>
      <c r="H424" s="102">
        <v>0</v>
      </c>
      <c r="I424" s="102">
        <v>0</v>
      </c>
      <c r="J424" s="102"/>
    </row>
    <row r="425" spans="1:10" ht="18.600000000000001" customHeight="1">
      <c r="A425" s="106"/>
      <c r="B425" s="98"/>
      <c r="C425" s="108"/>
      <c r="D425" s="15" t="s">
        <v>22</v>
      </c>
      <c r="E425" s="14">
        <v>0</v>
      </c>
      <c r="F425" s="14">
        <v>0</v>
      </c>
      <c r="G425" s="110"/>
      <c r="H425" s="103"/>
      <c r="I425" s="103"/>
      <c r="J425" s="103"/>
    </row>
    <row r="426" spans="1:10" ht="18.600000000000001" customHeight="1">
      <c r="A426" s="106"/>
      <c r="B426" s="98"/>
      <c r="C426" s="108"/>
      <c r="D426" s="15" t="s">
        <v>20</v>
      </c>
      <c r="E426" s="14">
        <v>0</v>
      </c>
      <c r="F426" s="14">
        <v>0</v>
      </c>
      <c r="G426" s="110"/>
      <c r="H426" s="103"/>
      <c r="I426" s="103"/>
      <c r="J426" s="103"/>
    </row>
    <row r="427" spans="1:10" ht="15.75" customHeight="1">
      <c r="A427" s="151" t="s">
        <v>137</v>
      </c>
      <c r="B427" s="140" t="s">
        <v>64</v>
      </c>
      <c r="C427" s="126" t="s">
        <v>24</v>
      </c>
      <c r="D427" s="20" t="s">
        <v>58</v>
      </c>
      <c r="E427" s="21">
        <f>E428+E429</f>
        <v>1392.6</v>
      </c>
      <c r="F427" s="21">
        <f>F428+F429</f>
        <v>1392.6</v>
      </c>
      <c r="G427" s="102" t="s">
        <v>0</v>
      </c>
      <c r="H427" s="102" t="s">
        <v>0</v>
      </c>
      <c r="I427" s="102" t="s">
        <v>0</v>
      </c>
      <c r="J427" s="104"/>
    </row>
    <row r="428" spans="1:10" ht="15.75" customHeight="1">
      <c r="A428" s="151"/>
      <c r="B428" s="140"/>
      <c r="C428" s="127"/>
      <c r="D428" s="15" t="s">
        <v>22</v>
      </c>
      <c r="E428" s="14">
        <f>E430+E432+E431</f>
        <v>1392.6</v>
      </c>
      <c r="F428" s="14">
        <f>F430+F432+F431</f>
        <v>1392.6</v>
      </c>
      <c r="G428" s="103"/>
      <c r="H428" s="103"/>
      <c r="I428" s="103"/>
      <c r="J428" s="105"/>
    </row>
    <row r="429" spans="1:10" ht="15.75" customHeight="1">
      <c r="A429" s="151"/>
      <c r="B429" s="140"/>
      <c r="C429" s="127"/>
      <c r="D429" s="15" t="s">
        <v>20</v>
      </c>
      <c r="E429" s="14">
        <v>0</v>
      </c>
      <c r="F429" s="14">
        <v>0</v>
      </c>
      <c r="G429" s="103"/>
      <c r="H429" s="103"/>
      <c r="I429" s="103"/>
      <c r="J429" s="105"/>
    </row>
    <row r="430" spans="1:10" ht="49.5" customHeight="1">
      <c r="A430" s="151"/>
      <c r="B430" s="79" t="s">
        <v>138</v>
      </c>
      <c r="C430" s="127"/>
      <c r="D430" s="15" t="s">
        <v>22</v>
      </c>
      <c r="E430" s="14">
        <v>0</v>
      </c>
      <c r="F430" s="14">
        <v>0</v>
      </c>
      <c r="G430" s="103"/>
      <c r="H430" s="103"/>
      <c r="I430" s="103"/>
      <c r="J430" s="105"/>
    </row>
    <row r="431" spans="1:10" ht="34.5" customHeight="1">
      <c r="A431" s="151"/>
      <c r="B431" s="79" t="s">
        <v>62</v>
      </c>
      <c r="C431" s="127"/>
      <c r="D431" s="15" t="s">
        <v>22</v>
      </c>
      <c r="E431" s="14">
        <f>E433+E434+E435+E436+E437+E438+E439+E440+E441+E442+E443</f>
        <v>1392.6</v>
      </c>
      <c r="F431" s="14">
        <f>F433+F434+F435+F436+F437+F438+F439+F440+F441+F442+F443</f>
        <v>1392.6</v>
      </c>
      <c r="G431" s="103"/>
      <c r="H431" s="103"/>
      <c r="I431" s="103"/>
      <c r="J431" s="105"/>
    </row>
    <row r="432" spans="1:10" ht="31.2">
      <c r="A432" s="151"/>
      <c r="B432" s="79" t="s">
        <v>91</v>
      </c>
      <c r="C432" s="128"/>
      <c r="D432" s="15" t="s">
        <v>22</v>
      </c>
      <c r="E432" s="14">
        <v>0</v>
      </c>
      <c r="F432" s="14">
        <v>0</v>
      </c>
      <c r="G432" s="112"/>
      <c r="H432" s="112"/>
      <c r="I432" s="112"/>
      <c r="J432" s="114"/>
    </row>
    <row r="433" spans="1:10" ht="49.5" customHeight="1">
      <c r="A433" s="88" t="s">
        <v>32</v>
      </c>
      <c r="B433" s="79" t="s">
        <v>62</v>
      </c>
      <c r="C433" s="89" t="s">
        <v>24</v>
      </c>
      <c r="D433" s="15" t="s">
        <v>22</v>
      </c>
      <c r="E433" s="14">
        <v>100</v>
      </c>
      <c r="F433" s="14">
        <v>100</v>
      </c>
      <c r="G433" s="109" t="s">
        <v>40</v>
      </c>
      <c r="H433" s="91">
        <v>10</v>
      </c>
      <c r="I433" s="91">
        <v>10</v>
      </c>
      <c r="J433" s="15"/>
    </row>
    <row r="434" spans="1:10" ht="52.8">
      <c r="A434" s="88" t="s">
        <v>33</v>
      </c>
      <c r="B434" s="79" t="s">
        <v>62</v>
      </c>
      <c r="C434" s="89" t="s">
        <v>24</v>
      </c>
      <c r="D434" s="15" t="s">
        <v>22</v>
      </c>
      <c r="E434" s="14">
        <v>64</v>
      </c>
      <c r="F434" s="14">
        <v>64</v>
      </c>
      <c r="G434" s="110"/>
      <c r="H434" s="91">
        <v>3</v>
      </c>
      <c r="I434" s="91">
        <v>3</v>
      </c>
      <c r="J434" s="15"/>
    </row>
    <row r="435" spans="1:10" ht="69" customHeight="1">
      <c r="A435" s="88" t="s">
        <v>34</v>
      </c>
      <c r="B435" s="79" t="s">
        <v>62</v>
      </c>
      <c r="C435" s="89" t="s">
        <v>24</v>
      </c>
      <c r="D435" s="15" t="s">
        <v>22</v>
      </c>
      <c r="E435" s="14">
        <v>16</v>
      </c>
      <c r="F435" s="14">
        <v>16</v>
      </c>
      <c r="G435" s="84" t="s">
        <v>198</v>
      </c>
      <c r="H435" s="91">
        <v>1</v>
      </c>
      <c r="I435" s="91">
        <v>1</v>
      </c>
      <c r="J435" s="15"/>
    </row>
    <row r="436" spans="1:10" ht="82.8">
      <c r="A436" s="88" t="s">
        <v>174</v>
      </c>
      <c r="B436" s="79" t="s">
        <v>62</v>
      </c>
      <c r="C436" s="89" t="s">
        <v>24</v>
      </c>
      <c r="D436" s="15" t="s">
        <v>22</v>
      </c>
      <c r="E436" s="14">
        <v>80</v>
      </c>
      <c r="F436" s="14">
        <v>80</v>
      </c>
      <c r="G436" s="97" t="s">
        <v>40</v>
      </c>
      <c r="H436" s="91">
        <v>7</v>
      </c>
      <c r="I436" s="91">
        <v>8</v>
      </c>
      <c r="J436" s="37" t="s">
        <v>199</v>
      </c>
    </row>
    <row r="437" spans="1:10" ht="31.2">
      <c r="A437" s="88" t="s">
        <v>35</v>
      </c>
      <c r="B437" s="79" t="s">
        <v>62</v>
      </c>
      <c r="C437" s="89" t="s">
        <v>24</v>
      </c>
      <c r="D437" s="15" t="s">
        <v>22</v>
      </c>
      <c r="E437" s="14">
        <v>7</v>
      </c>
      <c r="F437" s="14">
        <v>7</v>
      </c>
      <c r="G437" s="97"/>
      <c r="H437" s="91">
        <v>1</v>
      </c>
      <c r="I437" s="91">
        <v>1</v>
      </c>
      <c r="J437" s="15"/>
    </row>
    <row r="438" spans="1:10" ht="39.6">
      <c r="A438" s="88" t="s">
        <v>36</v>
      </c>
      <c r="B438" s="79" t="s">
        <v>62</v>
      </c>
      <c r="C438" s="89" t="s">
        <v>24</v>
      </c>
      <c r="D438" s="15" t="s">
        <v>22</v>
      </c>
      <c r="E438" s="14">
        <v>11</v>
      </c>
      <c r="F438" s="14">
        <v>11</v>
      </c>
      <c r="G438" s="84" t="s">
        <v>198</v>
      </c>
      <c r="H438" s="91">
        <v>1</v>
      </c>
      <c r="I438" s="91">
        <v>1</v>
      </c>
      <c r="J438" s="15"/>
    </row>
    <row r="439" spans="1:10" ht="31.2">
      <c r="A439" s="88" t="s">
        <v>37</v>
      </c>
      <c r="B439" s="79" t="s">
        <v>62</v>
      </c>
      <c r="C439" s="89" t="s">
        <v>24</v>
      </c>
      <c r="D439" s="15" t="s">
        <v>22</v>
      </c>
      <c r="E439" s="14">
        <v>7</v>
      </c>
      <c r="F439" s="14">
        <v>7</v>
      </c>
      <c r="G439" s="97" t="s">
        <v>40</v>
      </c>
      <c r="H439" s="91">
        <v>1</v>
      </c>
      <c r="I439" s="91">
        <v>1</v>
      </c>
      <c r="J439" s="15"/>
    </row>
    <row r="440" spans="1:10" ht="31.2">
      <c r="A440" s="88" t="s">
        <v>179</v>
      </c>
      <c r="B440" s="79" t="s">
        <v>62</v>
      </c>
      <c r="C440" s="89" t="s">
        <v>24</v>
      </c>
      <c r="D440" s="15" t="s">
        <v>22</v>
      </c>
      <c r="E440" s="14">
        <v>50.1</v>
      </c>
      <c r="F440" s="14">
        <v>50.1</v>
      </c>
      <c r="G440" s="97"/>
      <c r="H440" s="91">
        <v>2</v>
      </c>
      <c r="I440" s="91">
        <v>2</v>
      </c>
      <c r="J440" s="15"/>
    </row>
    <row r="441" spans="1:10" ht="31.2">
      <c r="A441" s="88" t="s">
        <v>38</v>
      </c>
      <c r="B441" s="79" t="s">
        <v>62</v>
      </c>
      <c r="C441" s="89" t="s">
        <v>24</v>
      </c>
      <c r="D441" s="15" t="s">
        <v>22</v>
      </c>
      <c r="E441" s="14">
        <v>16</v>
      </c>
      <c r="F441" s="14">
        <v>16</v>
      </c>
      <c r="G441" s="110" t="s">
        <v>198</v>
      </c>
      <c r="H441" s="91">
        <v>1</v>
      </c>
      <c r="I441" s="91">
        <v>1</v>
      </c>
      <c r="J441" s="15"/>
    </row>
    <row r="442" spans="1:10" ht="31.2">
      <c r="A442" s="88" t="s">
        <v>39</v>
      </c>
      <c r="B442" s="79" t="s">
        <v>62</v>
      </c>
      <c r="C442" s="89" t="s">
        <v>24</v>
      </c>
      <c r="D442" s="15" t="s">
        <v>22</v>
      </c>
      <c r="E442" s="14">
        <v>10</v>
      </c>
      <c r="F442" s="14">
        <v>10</v>
      </c>
      <c r="G442" s="110"/>
      <c r="H442" s="91">
        <v>1</v>
      </c>
      <c r="I442" s="91">
        <v>1</v>
      </c>
      <c r="J442" s="15"/>
    </row>
    <row r="443" spans="1:10" ht="42.75" customHeight="1">
      <c r="A443" s="88" t="s">
        <v>180</v>
      </c>
      <c r="B443" s="79" t="s">
        <v>62</v>
      </c>
      <c r="C443" s="89" t="s">
        <v>24</v>
      </c>
      <c r="D443" s="15" t="s">
        <v>22</v>
      </c>
      <c r="E443" s="14">
        <v>1031.5</v>
      </c>
      <c r="F443" s="14">
        <v>1031.5</v>
      </c>
      <c r="G443" s="111"/>
      <c r="H443" s="91">
        <v>14</v>
      </c>
      <c r="I443" s="91">
        <v>14</v>
      </c>
      <c r="J443" s="15"/>
    </row>
    <row r="444" spans="1:10" ht="16.2" customHeight="1">
      <c r="A444" s="144" t="s">
        <v>139</v>
      </c>
      <c r="B444" s="140" t="s">
        <v>90</v>
      </c>
      <c r="C444" s="126" t="s">
        <v>24</v>
      </c>
      <c r="D444" s="19" t="s">
        <v>58</v>
      </c>
      <c r="E444" s="13">
        <f>E445+E446</f>
        <v>35359.4</v>
      </c>
      <c r="F444" s="13">
        <f>F445+F446</f>
        <v>35359.276000000005</v>
      </c>
      <c r="G444" s="102" t="s">
        <v>0</v>
      </c>
      <c r="H444" s="102" t="s">
        <v>0</v>
      </c>
      <c r="I444" s="102" t="s">
        <v>0</v>
      </c>
      <c r="J444" s="104"/>
    </row>
    <row r="445" spans="1:10" ht="41.4">
      <c r="A445" s="145"/>
      <c r="B445" s="140"/>
      <c r="C445" s="127"/>
      <c r="D445" s="1" t="s">
        <v>56</v>
      </c>
      <c r="E445" s="14">
        <f>E448+E451</f>
        <v>30163.550000000003</v>
      </c>
      <c r="F445" s="14">
        <f>F448+F451</f>
        <v>30163.537000000004</v>
      </c>
      <c r="G445" s="103"/>
      <c r="H445" s="103"/>
      <c r="I445" s="103"/>
      <c r="J445" s="105"/>
    </row>
    <row r="446" spans="1:10" ht="41.4">
      <c r="A446" s="145"/>
      <c r="B446" s="140"/>
      <c r="C446" s="128"/>
      <c r="D446" s="1" t="s">
        <v>54</v>
      </c>
      <c r="E446" s="14">
        <f>E449+E452</f>
        <v>5195.8500000000004</v>
      </c>
      <c r="F446" s="14">
        <f>F449+F452</f>
        <v>5195.7390000000005</v>
      </c>
      <c r="G446" s="112"/>
      <c r="H446" s="112"/>
      <c r="I446" s="112"/>
      <c r="J446" s="114"/>
    </row>
    <row r="447" spans="1:10" ht="16.2">
      <c r="A447" s="145"/>
      <c r="B447" s="98" t="s">
        <v>177</v>
      </c>
      <c r="C447" s="126" t="s">
        <v>24</v>
      </c>
      <c r="D447" s="19" t="s">
        <v>58</v>
      </c>
      <c r="E447" s="13">
        <f>E448+E449</f>
        <v>24.5</v>
      </c>
      <c r="F447" s="13">
        <f>F448+F449</f>
        <v>24.376000000000001</v>
      </c>
      <c r="G447" s="102" t="s">
        <v>0</v>
      </c>
      <c r="H447" s="102" t="s">
        <v>0</v>
      </c>
      <c r="I447" s="102" t="s">
        <v>0</v>
      </c>
      <c r="J447" s="104"/>
    </row>
    <row r="448" spans="1:10" ht="41.4">
      <c r="A448" s="145"/>
      <c r="B448" s="98"/>
      <c r="C448" s="127"/>
      <c r="D448" s="1" t="s">
        <v>56</v>
      </c>
      <c r="E448" s="14">
        <f>E475</f>
        <v>2.4500000000000002</v>
      </c>
      <c r="F448" s="14">
        <f>F475</f>
        <v>2.4369999999999998</v>
      </c>
      <c r="G448" s="103"/>
      <c r="H448" s="103"/>
      <c r="I448" s="103"/>
      <c r="J448" s="105"/>
    </row>
    <row r="449" spans="1:10" ht="41.4">
      <c r="A449" s="145"/>
      <c r="B449" s="98"/>
      <c r="C449" s="128"/>
      <c r="D449" s="1" t="s">
        <v>54</v>
      </c>
      <c r="E449" s="14">
        <f>E476</f>
        <v>22.05</v>
      </c>
      <c r="F449" s="14">
        <f>F476</f>
        <v>21.939</v>
      </c>
      <c r="G449" s="112"/>
      <c r="H449" s="112"/>
      <c r="I449" s="112"/>
      <c r="J449" s="114"/>
    </row>
    <row r="450" spans="1:10" ht="16.2">
      <c r="A450" s="145"/>
      <c r="B450" s="98" t="s">
        <v>154</v>
      </c>
      <c r="C450" s="126" t="s">
        <v>24</v>
      </c>
      <c r="D450" s="19" t="s">
        <v>58</v>
      </c>
      <c r="E450" s="13">
        <f>E451+E452+0.1</f>
        <v>35335</v>
      </c>
      <c r="F450" s="13">
        <f>F451+F452</f>
        <v>35334.9</v>
      </c>
      <c r="G450" s="102" t="s">
        <v>0</v>
      </c>
      <c r="H450" s="102" t="s">
        <v>0</v>
      </c>
      <c r="I450" s="102" t="s">
        <v>0</v>
      </c>
      <c r="J450" s="104"/>
    </row>
    <row r="451" spans="1:10" ht="41.4">
      <c r="A451" s="145"/>
      <c r="B451" s="98"/>
      <c r="C451" s="127"/>
      <c r="D451" s="1" t="s">
        <v>56</v>
      </c>
      <c r="E451" s="14">
        <f>E453+E454+E456+E457+E458+E460+E461+E462+E464+E465+E466+E467+E468+E469+E470+E472+E473+E474+E471</f>
        <v>30161.100000000002</v>
      </c>
      <c r="F451" s="14">
        <f>F453+F454+F456+F457+F458+F460+F461+F462+F464+F465+F466+F467+F468+F469+F470+F472+F473+F474+F471</f>
        <v>30161.100000000002</v>
      </c>
      <c r="G451" s="103"/>
      <c r="H451" s="103"/>
      <c r="I451" s="103"/>
      <c r="J451" s="105"/>
    </row>
    <row r="452" spans="1:10" ht="41.4">
      <c r="A452" s="146"/>
      <c r="B452" s="98"/>
      <c r="C452" s="128"/>
      <c r="D452" s="1" t="s">
        <v>54</v>
      </c>
      <c r="E452" s="14">
        <f>E455+E459+E463</f>
        <v>5173.8</v>
      </c>
      <c r="F452" s="14">
        <f>F455+F459+F463</f>
        <v>5173.8</v>
      </c>
      <c r="G452" s="112"/>
      <c r="H452" s="112"/>
      <c r="I452" s="112"/>
      <c r="J452" s="114"/>
    </row>
    <row r="453" spans="1:10" ht="15.75" customHeight="1">
      <c r="A453" s="106" t="s">
        <v>140</v>
      </c>
      <c r="B453" s="23">
        <v>211</v>
      </c>
      <c r="C453" s="126" t="s">
        <v>24</v>
      </c>
      <c r="D453" s="15" t="s">
        <v>22</v>
      </c>
      <c r="E453" s="14">
        <v>17705.2</v>
      </c>
      <c r="F453" s="14">
        <v>17705.2</v>
      </c>
      <c r="G453" s="109" t="s">
        <v>12</v>
      </c>
      <c r="H453" s="102">
        <v>1</v>
      </c>
      <c r="I453" s="102">
        <v>1</v>
      </c>
      <c r="J453" s="104"/>
    </row>
    <row r="454" spans="1:10" ht="15.75" customHeight="1">
      <c r="A454" s="106"/>
      <c r="B454" s="23">
        <v>266</v>
      </c>
      <c r="C454" s="127"/>
      <c r="D454" s="15" t="s">
        <v>22</v>
      </c>
      <c r="E454" s="14">
        <v>41.3</v>
      </c>
      <c r="F454" s="14">
        <v>41.3</v>
      </c>
      <c r="G454" s="110"/>
      <c r="H454" s="103"/>
      <c r="I454" s="103"/>
      <c r="J454" s="105"/>
    </row>
    <row r="455" spans="1:10" ht="15.75" customHeight="1">
      <c r="A455" s="106"/>
      <c r="B455" s="23">
        <v>211</v>
      </c>
      <c r="C455" s="127"/>
      <c r="D455" s="15" t="s">
        <v>20</v>
      </c>
      <c r="E455" s="14">
        <v>4858.3</v>
      </c>
      <c r="F455" s="14">
        <v>4858.3</v>
      </c>
      <c r="G455" s="110"/>
      <c r="H455" s="103"/>
      <c r="I455" s="103"/>
      <c r="J455" s="105"/>
    </row>
    <row r="456" spans="1:10" ht="15.6">
      <c r="A456" s="106"/>
      <c r="B456" s="23">
        <v>212</v>
      </c>
      <c r="C456" s="127"/>
      <c r="D456" s="15" t="s">
        <v>22</v>
      </c>
      <c r="E456" s="14">
        <v>0.6</v>
      </c>
      <c r="F456" s="14">
        <v>0.6</v>
      </c>
      <c r="G456" s="110"/>
      <c r="H456" s="103"/>
      <c r="I456" s="103"/>
      <c r="J456" s="105"/>
    </row>
    <row r="457" spans="1:10" ht="15.6">
      <c r="A457" s="106"/>
      <c r="B457" s="23">
        <v>214</v>
      </c>
      <c r="C457" s="127"/>
      <c r="D457" s="15" t="s">
        <v>22</v>
      </c>
      <c r="E457" s="14">
        <v>908.4</v>
      </c>
      <c r="F457" s="14">
        <v>908.4</v>
      </c>
      <c r="G457" s="110"/>
      <c r="H457" s="103"/>
      <c r="I457" s="103"/>
      <c r="J457" s="105"/>
    </row>
    <row r="458" spans="1:10" ht="15.6">
      <c r="A458" s="106"/>
      <c r="B458" s="23">
        <v>213</v>
      </c>
      <c r="C458" s="127"/>
      <c r="D458" s="15" t="s">
        <v>22</v>
      </c>
      <c r="E458" s="14">
        <v>7651.5</v>
      </c>
      <c r="F458" s="14">
        <v>7651.5</v>
      </c>
      <c r="G458" s="110"/>
      <c r="H458" s="103"/>
      <c r="I458" s="103"/>
      <c r="J458" s="105"/>
    </row>
    <row r="459" spans="1:10" ht="15.6">
      <c r="A459" s="106"/>
      <c r="B459" s="23">
        <v>213</v>
      </c>
      <c r="C459" s="127"/>
      <c r="D459" s="15" t="s">
        <v>20</v>
      </c>
      <c r="E459" s="14">
        <v>315.5</v>
      </c>
      <c r="F459" s="14">
        <v>315.5</v>
      </c>
      <c r="G459" s="110"/>
      <c r="H459" s="103"/>
      <c r="I459" s="103"/>
      <c r="J459" s="105"/>
    </row>
    <row r="460" spans="1:10" ht="15.6">
      <c r="A460" s="106"/>
      <c r="B460" s="23">
        <v>221</v>
      </c>
      <c r="C460" s="127"/>
      <c r="D460" s="15" t="s">
        <v>22</v>
      </c>
      <c r="E460" s="14">
        <v>111.7</v>
      </c>
      <c r="F460" s="14">
        <v>111.7</v>
      </c>
      <c r="G460" s="110"/>
      <c r="H460" s="103"/>
      <c r="I460" s="103"/>
      <c r="J460" s="105"/>
    </row>
    <row r="461" spans="1:10" ht="15.6">
      <c r="A461" s="106"/>
      <c r="B461" s="23">
        <v>222</v>
      </c>
      <c r="C461" s="127"/>
      <c r="D461" s="15" t="s">
        <v>22</v>
      </c>
      <c r="E461" s="14">
        <v>19</v>
      </c>
      <c r="F461" s="14">
        <v>19</v>
      </c>
      <c r="G461" s="110"/>
      <c r="H461" s="103"/>
      <c r="I461" s="103"/>
      <c r="J461" s="105"/>
    </row>
    <row r="462" spans="1:10" ht="15.6">
      <c r="A462" s="106"/>
      <c r="B462" s="23">
        <v>223</v>
      </c>
      <c r="C462" s="127"/>
      <c r="D462" s="15" t="s">
        <v>22</v>
      </c>
      <c r="E462" s="14">
        <v>1506</v>
      </c>
      <c r="F462" s="14">
        <v>1506</v>
      </c>
      <c r="G462" s="110"/>
      <c r="H462" s="103"/>
      <c r="I462" s="103"/>
      <c r="J462" s="105"/>
    </row>
    <row r="463" spans="1:10" ht="15.6">
      <c r="A463" s="106"/>
      <c r="B463" s="23">
        <v>223</v>
      </c>
      <c r="C463" s="127"/>
      <c r="D463" s="15" t="s">
        <v>20</v>
      </c>
      <c r="E463" s="14"/>
      <c r="F463" s="14"/>
      <c r="G463" s="110"/>
      <c r="H463" s="103"/>
      <c r="I463" s="103"/>
      <c r="J463" s="105"/>
    </row>
    <row r="464" spans="1:10" ht="15.6">
      <c r="A464" s="106"/>
      <c r="B464" s="23">
        <v>224</v>
      </c>
      <c r="C464" s="127"/>
      <c r="D464" s="15" t="s">
        <v>22</v>
      </c>
      <c r="E464" s="14"/>
      <c r="G464" s="110"/>
      <c r="H464" s="103"/>
      <c r="I464" s="103"/>
      <c r="J464" s="105"/>
    </row>
    <row r="465" spans="1:10" ht="15.6">
      <c r="A465" s="106"/>
      <c r="B465" s="23">
        <v>225</v>
      </c>
      <c r="C465" s="127"/>
      <c r="D465" s="15" t="s">
        <v>22</v>
      </c>
      <c r="E465" s="14">
        <v>117.5</v>
      </c>
      <c r="F465" s="14">
        <v>117.5</v>
      </c>
      <c r="G465" s="110"/>
      <c r="H465" s="103"/>
      <c r="I465" s="103"/>
      <c r="J465" s="105"/>
    </row>
    <row r="466" spans="1:10" ht="15.6">
      <c r="A466" s="106"/>
      <c r="B466" s="23">
        <v>226</v>
      </c>
      <c r="C466" s="127"/>
      <c r="D466" s="15" t="s">
        <v>22</v>
      </c>
      <c r="E466" s="14">
        <v>361.8</v>
      </c>
      <c r="F466" s="14">
        <v>361.8</v>
      </c>
      <c r="G466" s="110"/>
      <c r="H466" s="103"/>
      <c r="I466" s="103"/>
      <c r="J466" s="105"/>
    </row>
    <row r="467" spans="1:10" ht="15.6">
      <c r="A467" s="106"/>
      <c r="B467" s="23">
        <v>227</v>
      </c>
      <c r="C467" s="127"/>
      <c r="D467" s="15" t="s">
        <v>22</v>
      </c>
      <c r="E467" s="14">
        <v>2.7</v>
      </c>
      <c r="F467" s="14">
        <v>2.7</v>
      </c>
      <c r="G467" s="110"/>
      <c r="H467" s="103"/>
      <c r="I467" s="103"/>
      <c r="J467" s="105"/>
    </row>
    <row r="468" spans="1:10" ht="15.6">
      <c r="A468" s="106"/>
      <c r="B468" s="23">
        <v>228</v>
      </c>
      <c r="C468" s="127"/>
      <c r="D468" s="15" t="s">
        <v>22</v>
      </c>
      <c r="E468" s="14">
        <v>90.4</v>
      </c>
      <c r="F468" s="14">
        <v>90.4</v>
      </c>
      <c r="G468" s="110"/>
      <c r="H468" s="103"/>
      <c r="I468" s="103"/>
      <c r="J468" s="105"/>
    </row>
    <row r="469" spans="1:10" ht="15.6">
      <c r="A469" s="106"/>
      <c r="B469" s="23">
        <v>290</v>
      </c>
      <c r="C469" s="127"/>
      <c r="D469" s="15" t="s">
        <v>22</v>
      </c>
      <c r="E469" s="14"/>
      <c r="F469" s="14"/>
      <c r="G469" s="110"/>
      <c r="H469" s="103"/>
      <c r="I469" s="103"/>
      <c r="J469" s="105"/>
    </row>
    <row r="470" spans="1:10" ht="15.6">
      <c r="A470" s="106"/>
      <c r="B470" s="23">
        <v>291</v>
      </c>
      <c r="C470" s="127"/>
      <c r="D470" s="15" t="s">
        <v>22</v>
      </c>
      <c r="E470" s="14">
        <v>16.7</v>
      </c>
      <c r="F470" s="14">
        <v>16.7</v>
      </c>
      <c r="G470" s="110"/>
      <c r="H470" s="103"/>
      <c r="I470" s="103"/>
      <c r="J470" s="105"/>
    </row>
    <row r="471" spans="1:10" ht="15.6">
      <c r="A471" s="106"/>
      <c r="B471" s="23">
        <v>292</v>
      </c>
      <c r="C471" s="127"/>
      <c r="D471" s="15" t="s">
        <v>22</v>
      </c>
      <c r="E471" s="14">
        <v>532</v>
      </c>
      <c r="F471" s="14">
        <v>532</v>
      </c>
      <c r="G471" s="110"/>
      <c r="H471" s="103"/>
      <c r="I471" s="103"/>
      <c r="J471" s="105"/>
    </row>
    <row r="472" spans="1:10" ht="15.6">
      <c r="A472" s="106"/>
      <c r="B472" s="23">
        <v>310</v>
      </c>
      <c r="C472" s="127"/>
      <c r="D472" s="15" t="s">
        <v>22</v>
      </c>
      <c r="E472" s="14">
        <v>944.3</v>
      </c>
      <c r="F472" s="14">
        <v>944.3</v>
      </c>
      <c r="G472" s="110"/>
      <c r="H472" s="103"/>
      <c r="I472" s="103"/>
      <c r="J472" s="105"/>
    </row>
    <row r="473" spans="1:10" ht="15.6">
      <c r="A473" s="106"/>
      <c r="B473" s="23">
        <v>340</v>
      </c>
      <c r="C473" s="127"/>
      <c r="D473" s="15" t="s">
        <v>22</v>
      </c>
      <c r="E473" s="14">
        <v>152</v>
      </c>
      <c r="F473" s="14">
        <v>152</v>
      </c>
      <c r="G473" s="110"/>
      <c r="H473" s="103"/>
      <c r="I473" s="103"/>
      <c r="J473" s="105"/>
    </row>
    <row r="474" spans="1:10" ht="15.6">
      <c r="A474" s="106"/>
      <c r="B474" s="23">
        <v>353</v>
      </c>
      <c r="C474" s="127"/>
      <c r="D474" s="15" t="s">
        <v>22</v>
      </c>
      <c r="E474" s="14"/>
      <c r="F474" s="14"/>
      <c r="G474" s="110"/>
      <c r="H474" s="103"/>
      <c r="I474" s="103"/>
      <c r="J474" s="105"/>
    </row>
    <row r="475" spans="1:10" ht="14.4" customHeight="1">
      <c r="A475" s="106"/>
      <c r="B475" s="141" t="s">
        <v>193</v>
      </c>
      <c r="C475" s="127"/>
      <c r="D475" s="15" t="s">
        <v>22</v>
      </c>
      <c r="E475" s="14">
        <v>2.4500000000000002</v>
      </c>
      <c r="F475" s="14">
        <v>2.4369999999999998</v>
      </c>
      <c r="G475" s="110"/>
      <c r="H475" s="103"/>
      <c r="I475" s="103"/>
      <c r="J475" s="105"/>
    </row>
    <row r="476" spans="1:10" ht="18" customHeight="1">
      <c r="A476" s="106"/>
      <c r="B476" s="143"/>
      <c r="C476" s="128"/>
      <c r="D476" s="15" t="s">
        <v>20</v>
      </c>
      <c r="E476" s="14">
        <v>22.05</v>
      </c>
      <c r="F476" s="14">
        <v>21.939</v>
      </c>
      <c r="G476" s="110"/>
      <c r="H476" s="112"/>
      <c r="I476" s="112"/>
      <c r="J476" s="114"/>
    </row>
    <row r="477" spans="1:10" ht="114" customHeight="1">
      <c r="A477" s="88" t="s">
        <v>41</v>
      </c>
      <c r="B477" s="24" t="s">
        <v>141</v>
      </c>
      <c r="C477" s="89" t="s">
        <v>24</v>
      </c>
      <c r="D477" s="15" t="s">
        <v>22</v>
      </c>
      <c r="E477" s="14">
        <v>0</v>
      </c>
      <c r="F477" s="15">
        <v>0</v>
      </c>
      <c r="G477" s="110"/>
      <c r="H477" s="91">
        <v>0</v>
      </c>
      <c r="I477" s="91">
        <v>0</v>
      </c>
      <c r="J477" s="15"/>
    </row>
    <row r="478" spans="1:10" ht="52.8">
      <c r="A478" s="88" t="s">
        <v>42</v>
      </c>
      <c r="B478" s="79" t="s">
        <v>142</v>
      </c>
      <c r="C478" s="89" t="s">
        <v>24</v>
      </c>
      <c r="D478" s="15" t="s">
        <v>22</v>
      </c>
      <c r="E478" s="14">
        <v>0</v>
      </c>
      <c r="F478" s="15">
        <v>0</v>
      </c>
      <c r="G478" s="110"/>
      <c r="H478" s="91">
        <v>0</v>
      </c>
      <c r="I478" s="91">
        <v>0</v>
      </c>
      <c r="J478" s="15"/>
    </row>
    <row r="479" spans="1:10" ht="39.6">
      <c r="A479" s="88" t="s">
        <v>43</v>
      </c>
      <c r="B479" s="79" t="s">
        <v>142</v>
      </c>
      <c r="C479" s="89" t="s">
        <v>24</v>
      </c>
      <c r="D479" s="15" t="s">
        <v>22</v>
      </c>
      <c r="E479" s="14">
        <v>0</v>
      </c>
      <c r="F479" s="15">
        <v>0</v>
      </c>
      <c r="G479" s="110"/>
      <c r="H479" s="91">
        <v>0</v>
      </c>
      <c r="I479" s="91">
        <v>0</v>
      </c>
      <c r="J479" s="15"/>
    </row>
    <row r="480" spans="1:10" ht="39.6">
      <c r="A480" s="88" t="s">
        <v>44</v>
      </c>
      <c r="B480" s="79" t="s">
        <v>142</v>
      </c>
      <c r="C480" s="89" t="s">
        <v>24</v>
      </c>
      <c r="D480" s="15" t="s">
        <v>22</v>
      </c>
      <c r="E480" s="14">
        <v>0</v>
      </c>
      <c r="F480" s="15">
        <v>0</v>
      </c>
      <c r="G480" s="110"/>
      <c r="H480" s="91">
        <v>0</v>
      </c>
      <c r="I480" s="91">
        <v>0</v>
      </c>
      <c r="J480" s="15"/>
    </row>
    <row r="481" spans="1:10" ht="118.8">
      <c r="A481" s="88" t="s">
        <v>45</v>
      </c>
      <c r="B481" s="24" t="s">
        <v>142</v>
      </c>
      <c r="C481" s="89" t="s">
        <v>24</v>
      </c>
      <c r="D481" s="15" t="s">
        <v>22</v>
      </c>
      <c r="E481" s="14">
        <v>0</v>
      </c>
      <c r="F481" s="15">
        <v>0</v>
      </c>
      <c r="G481" s="110"/>
      <c r="H481" s="91">
        <v>0</v>
      </c>
      <c r="I481" s="91">
        <v>0</v>
      </c>
      <c r="J481" s="15"/>
    </row>
    <row r="482" spans="1:10" ht="52.8">
      <c r="A482" s="88" t="s">
        <v>46</v>
      </c>
      <c r="B482" s="79" t="s">
        <v>142</v>
      </c>
      <c r="C482" s="89" t="s">
        <v>24</v>
      </c>
      <c r="D482" s="15" t="s">
        <v>22</v>
      </c>
      <c r="E482" s="14">
        <v>0</v>
      </c>
      <c r="F482" s="15">
        <v>0</v>
      </c>
      <c r="G482" s="110"/>
      <c r="H482" s="91">
        <v>0</v>
      </c>
      <c r="I482" s="91">
        <v>0</v>
      </c>
      <c r="J482" s="15"/>
    </row>
    <row r="483" spans="1:10" ht="39.6">
      <c r="A483" s="88" t="s">
        <v>47</v>
      </c>
      <c r="B483" s="79" t="s">
        <v>142</v>
      </c>
      <c r="C483" s="89" t="s">
        <v>24</v>
      </c>
      <c r="D483" s="15" t="s">
        <v>22</v>
      </c>
      <c r="E483" s="14">
        <v>0</v>
      </c>
      <c r="F483" s="15">
        <v>0</v>
      </c>
      <c r="G483" s="110"/>
      <c r="H483" s="91">
        <v>0</v>
      </c>
      <c r="I483" s="91">
        <v>0</v>
      </c>
      <c r="J483" s="15"/>
    </row>
    <row r="484" spans="1:10" ht="31.2">
      <c r="A484" s="88" t="s">
        <v>48</v>
      </c>
      <c r="B484" s="79" t="s">
        <v>142</v>
      </c>
      <c r="C484" s="89" t="s">
        <v>24</v>
      </c>
      <c r="D484" s="25" t="s">
        <v>22</v>
      </c>
      <c r="E484" s="26">
        <v>0</v>
      </c>
      <c r="F484" s="14">
        <v>0</v>
      </c>
      <c r="G484" s="111"/>
      <c r="H484" s="91">
        <v>0</v>
      </c>
      <c r="I484" s="91">
        <v>0</v>
      </c>
      <c r="J484" s="15"/>
    </row>
    <row r="485" spans="1:10" ht="16.2">
      <c r="A485" s="144" t="s">
        <v>143</v>
      </c>
      <c r="B485" s="98" t="s">
        <v>144</v>
      </c>
      <c r="C485" s="107" t="s">
        <v>24</v>
      </c>
      <c r="D485" s="19" t="s">
        <v>58</v>
      </c>
      <c r="E485" s="13">
        <f t="shared" ref="E485:F487" si="3">E488</f>
        <v>14414.8</v>
      </c>
      <c r="F485" s="13">
        <f t="shared" si="3"/>
        <v>13712.140000000001</v>
      </c>
      <c r="G485" s="102" t="s">
        <v>0</v>
      </c>
      <c r="H485" s="102" t="s">
        <v>0</v>
      </c>
      <c r="I485" s="102" t="s">
        <v>0</v>
      </c>
      <c r="J485" s="104"/>
    </row>
    <row r="486" spans="1:10" ht="41.4">
      <c r="A486" s="145"/>
      <c r="B486" s="98"/>
      <c r="C486" s="108"/>
      <c r="D486" s="1" t="s">
        <v>56</v>
      </c>
      <c r="E486" s="14">
        <f t="shared" si="3"/>
        <v>10093.5</v>
      </c>
      <c r="F486" s="14">
        <f t="shared" si="3"/>
        <v>9390.8900000000012</v>
      </c>
      <c r="G486" s="103"/>
      <c r="H486" s="103"/>
      <c r="I486" s="103"/>
      <c r="J486" s="105"/>
    </row>
    <row r="487" spans="1:10" ht="41.4">
      <c r="A487" s="145"/>
      <c r="B487" s="98"/>
      <c r="C487" s="108"/>
      <c r="D487" s="1" t="s">
        <v>54</v>
      </c>
      <c r="E487" s="14">
        <f t="shared" si="3"/>
        <v>4321.3</v>
      </c>
      <c r="F487" s="14">
        <f t="shared" si="3"/>
        <v>4321.25</v>
      </c>
      <c r="G487" s="103"/>
      <c r="H487" s="103"/>
      <c r="I487" s="103"/>
      <c r="J487" s="105"/>
    </row>
    <row r="488" spans="1:10" ht="15.75" customHeight="1">
      <c r="A488" s="145"/>
      <c r="B488" s="98" t="s">
        <v>145</v>
      </c>
      <c r="C488" s="108"/>
      <c r="D488" s="20" t="s">
        <v>58</v>
      </c>
      <c r="E488" s="14">
        <f>E489+E490</f>
        <v>14414.8</v>
      </c>
      <c r="F488" s="14">
        <f>F489+F490</f>
        <v>13712.140000000001</v>
      </c>
      <c r="G488" s="103"/>
      <c r="H488" s="103"/>
      <c r="I488" s="103"/>
      <c r="J488" s="105"/>
    </row>
    <row r="489" spans="1:10" ht="15.75" customHeight="1">
      <c r="A489" s="145"/>
      <c r="B489" s="98"/>
      <c r="C489" s="108"/>
      <c r="D489" s="15" t="s">
        <v>22</v>
      </c>
      <c r="E489" s="14">
        <f>E492+E495</f>
        <v>10093.5</v>
      </c>
      <c r="F489" s="14">
        <f>F492+F495</f>
        <v>9390.8900000000012</v>
      </c>
      <c r="G489" s="103"/>
      <c r="H489" s="103"/>
      <c r="I489" s="103"/>
      <c r="J489" s="105"/>
    </row>
    <row r="490" spans="1:10" ht="15.75" customHeight="1">
      <c r="A490" s="146"/>
      <c r="B490" s="98"/>
      <c r="C490" s="129"/>
      <c r="D490" s="15" t="s">
        <v>20</v>
      </c>
      <c r="E490" s="14">
        <f>E494</f>
        <v>4321.3</v>
      </c>
      <c r="F490" s="14">
        <f>F494</f>
        <v>4321.25</v>
      </c>
      <c r="G490" s="112"/>
      <c r="H490" s="112"/>
      <c r="I490" s="112"/>
      <c r="J490" s="114"/>
    </row>
    <row r="491" spans="1:10" ht="15.75" customHeight="1">
      <c r="A491" s="147" t="s">
        <v>146</v>
      </c>
      <c r="B491" s="22" t="s">
        <v>147</v>
      </c>
      <c r="C491" s="126" t="s">
        <v>24</v>
      </c>
      <c r="D491" s="15" t="s">
        <v>58</v>
      </c>
      <c r="E491" s="14">
        <f>E492</f>
        <v>425.1</v>
      </c>
      <c r="F491" s="14">
        <f>F492</f>
        <v>425.1</v>
      </c>
      <c r="G491" s="109" t="s">
        <v>21</v>
      </c>
      <c r="H491" s="97">
        <v>20</v>
      </c>
      <c r="I491" s="97">
        <v>20</v>
      </c>
      <c r="J491" s="118"/>
    </row>
    <row r="492" spans="1:10" ht="34.5" customHeight="1">
      <c r="A492" s="147"/>
      <c r="B492" s="79" t="s">
        <v>148</v>
      </c>
      <c r="C492" s="127"/>
      <c r="D492" s="15" t="s">
        <v>22</v>
      </c>
      <c r="E492" s="14">
        <v>425.1</v>
      </c>
      <c r="F492" s="14">
        <v>425.1</v>
      </c>
      <c r="G492" s="111"/>
      <c r="H492" s="97"/>
      <c r="I492" s="97"/>
      <c r="J492" s="119"/>
    </row>
    <row r="493" spans="1:10" ht="19.8" customHeight="1">
      <c r="A493" s="99" t="s">
        <v>171</v>
      </c>
      <c r="B493" s="98" t="s">
        <v>148</v>
      </c>
      <c r="C493" s="127"/>
      <c r="D493" s="15" t="s">
        <v>58</v>
      </c>
      <c r="E493" s="14">
        <f>E494+E495</f>
        <v>13989.7</v>
      </c>
      <c r="F493" s="14">
        <f>F494+F495</f>
        <v>13287.04</v>
      </c>
      <c r="G493" s="97" t="s">
        <v>12</v>
      </c>
      <c r="H493" s="102">
        <v>1</v>
      </c>
      <c r="I493" s="102">
        <v>1</v>
      </c>
      <c r="J493" s="104"/>
    </row>
    <row r="494" spans="1:10" ht="30" customHeight="1">
      <c r="A494" s="100"/>
      <c r="B494" s="98"/>
      <c r="C494" s="127"/>
      <c r="D494" s="15" t="s">
        <v>20</v>
      </c>
      <c r="E494" s="14">
        <v>4321.3</v>
      </c>
      <c r="F494" s="14">
        <v>4321.25</v>
      </c>
      <c r="G494" s="97"/>
      <c r="H494" s="103"/>
      <c r="I494" s="103"/>
      <c r="J494" s="105"/>
    </row>
    <row r="495" spans="1:10" ht="18" customHeight="1">
      <c r="A495" s="101"/>
      <c r="B495" s="98"/>
      <c r="C495" s="128"/>
      <c r="D495" s="15" t="s">
        <v>22</v>
      </c>
      <c r="E495" s="14">
        <v>9668.4</v>
      </c>
      <c r="F495" s="14">
        <v>8965.7900000000009</v>
      </c>
      <c r="G495" s="97"/>
      <c r="H495" s="112"/>
      <c r="I495" s="112"/>
      <c r="J495" s="114"/>
    </row>
    <row r="496" spans="1:10" ht="15.75" customHeight="1">
      <c r="A496" s="148" t="s">
        <v>149</v>
      </c>
      <c r="B496" s="140" t="s">
        <v>64</v>
      </c>
      <c r="C496" s="126" t="s">
        <v>24</v>
      </c>
      <c r="D496" s="19" t="s">
        <v>58</v>
      </c>
      <c r="E496" s="13">
        <f>E497+E499+E498+0.01</f>
        <v>44439.909999999996</v>
      </c>
      <c r="F496" s="13">
        <f>F497+F499+F498</f>
        <v>44418.517999999996</v>
      </c>
      <c r="G496" s="102" t="s">
        <v>0</v>
      </c>
      <c r="H496" s="102" t="s">
        <v>0</v>
      </c>
      <c r="I496" s="102" t="s">
        <v>0</v>
      </c>
      <c r="J496" s="104"/>
    </row>
    <row r="497" spans="1:10" ht="41.4">
      <c r="A497" s="149"/>
      <c r="B497" s="140"/>
      <c r="C497" s="127"/>
      <c r="D497" s="1" t="s">
        <v>56</v>
      </c>
      <c r="E497" s="14">
        <f t="shared" ref="E497:F499" si="4">E501+E505</f>
        <v>4701.7</v>
      </c>
      <c r="F497" s="14">
        <f t="shared" si="4"/>
        <v>4700.6509999999998</v>
      </c>
      <c r="G497" s="103"/>
      <c r="H497" s="103"/>
      <c r="I497" s="103"/>
      <c r="J497" s="105"/>
    </row>
    <row r="498" spans="1:10" ht="41.4">
      <c r="A498" s="149"/>
      <c r="B498" s="140"/>
      <c r="C498" s="127"/>
      <c r="D498" s="1" t="s">
        <v>55</v>
      </c>
      <c r="E498" s="14">
        <f t="shared" si="4"/>
        <v>0</v>
      </c>
      <c r="F498" s="14">
        <f t="shared" si="4"/>
        <v>0</v>
      </c>
      <c r="G498" s="103"/>
      <c r="H498" s="103"/>
      <c r="I498" s="103"/>
      <c r="J498" s="105"/>
    </row>
    <row r="499" spans="1:10" ht="41.4">
      <c r="A499" s="149"/>
      <c r="B499" s="140"/>
      <c r="C499" s="128"/>
      <c r="D499" s="1" t="s">
        <v>54</v>
      </c>
      <c r="E499" s="14">
        <f t="shared" si="4"/>
        <v>39738.199999999997</v>
      </c>
      <c r="F499" s="14">
        <f t="shared" si="4"/>
        <v>39717.866999999998</v>
      </c>
      <c r="G499" s="112"/>
      <c r="H499" s="112"/>
      <c r="I499" s="112"/>
      <c r="J499" s="114"/>
    </row>
    <row r="500" spans="1:10" ht="16.2">
      <c r="A500" s="149"/>
      <c r="B500" s="141" t="s">
        <v>176</v>
      </c>
      <c r="C500" s="126" t="s">
        <v>24</v>
      </c>
      <c r="D500" s="19" t="s">
        <v>58</v>
      </c>
      <c r="E500" s="13">
        <f>E501+E503+E502</f>
        <v>7873.5</v>
      </c>
      <c r="F500" s="13">
        <f>F501+F503+F502</f>
        <v>7852.2060000000001</v>
      </c>
      <c r="G500" s="102" t="s">
        <v>0</v>
      </c>
      <c r="H500" s="102" t="s">
        <v>0</v>
      </c>
      <c r="I500" s="102" t="s">
        <v>0</v>
      </c>
      <c r="J500" s="104"/>
    </row>
    <row r="501" spans="1:10" ht="41.4">
      <c r="A501" s="149"/>
      <c r="B501" s="142"/>
      <c r="C501" s="127"/>
      <c r="D501" s="1" t="s">
        <v>56</v>
      </c>
      <c r="E501" s="14">
        <f t="shared" ref="E501:F503" si="5">E509</f>
        <v>2873.4</v>
      </c>
      <c r="F501" s="14">
        <f t="shared" si="5"/>
        <v>2872.3559999999998</v>
      </c>
      <c r="G501" s="103"/>
      <c r="H501" s="103"/>
      <c r="I501" s="103"/>
      <c r="J501" s="105"/>
    </row>
    <row r="502" spans="1:10" ht="41.4">
      <c r="A502" s="149"/>
      <c r="B502" s="142"/>
      <c r="C502" s="127"/>
      <c r="D502" s="1" t="s">
        <v>55</v>
      </c>
      <c r="E502" s="14">
        <f t="shared" si="5"/>
        <v>0</v>
      </c>
      <c r="F502" s="14">
        <f t="shared" si="5"/>
        <v>0</v>
      </c>
      <c r="G502" s="103"/>
      <c r="H502" s="103"/>
      <c r="I502" s="103"/>
      <c r="J502" s="105"/>
    </row>
    <row r="503" spans="1:10" ht="41.4">
      <c r="A503" s="149"/>
      <c r="B503" s="143"/>
      <c r="C503" s="128"/>
      <c r="D503" s="1" t="s">
        <v>54</v>
      </c>
      <c r="E503" s="14">
        <f t="shared" si="5"/>
        <v>5000.1000000000004</v>
      </c>
      <c r="F503" s="14">
        <f>F511</f>
        <v>4979.8500000000004</v>
      </c>
      <c r="G503" s="112"/>
      <c r="H503" s="112"/>
      <c r="I503" s="112"/>
      <c r="J503" s="114"/>
    </row>
    <row r="504" spans="1:10" ht="16.2">
      <c r="A504" s="149"/>
      <c r="B504" s="141" t="s">
        <v>177</v>
      </c>
      <c r="C504" s="126" t="s">
        <v>24</v>
      </c>
      <c r="D504" s="19" t="s">
        <v>58</v>
      </c>
      <c r="E504" s="13">
        <f>E505+E507+E506</f>
        <v>36566.400000000001</v>
      </c>
      <c r="F504" s="13">
        <f>F505+F507+F506</f>
        <v>36566.311999999998</v>
      </c>
      <c r="G504" s="102" t="s">
        <v>0</v>
      </c>
      <c r="H504" s="102" t="s">
        <v>0</v>
      </c>
      <c r="I504" s="102" t="s">
        <v>0</v>
      </c>
      <c r="J504" s="104"/>
    </row>
    <row r="505" spans="1:10" ht="41.4">
      <c r="A505" s="149"/>
      <c r="B505" s="142"/>
      <c r="C505" s="127"/>
      <c r="D505" s="1" t="s">
        <v>56</v>
      </c>
      <c r="E505" s="14">
        <f>E513</f>
        <v>1828.3</v>
      </c>
      <c r="F505" s="14">
        <f>F513</f>
        <v>1828.2950000000001</v>
      </c>
      <c r="G505" s="103"/>
      <c r="H505" s="103"/>
      <c r="I505" s="103"/>
      <c r="J505" s="105"/>
    </row>
    <row r="506" spans="1:10" ht="41.4">
      <c r="A506" s="149"/>
      <c r="B506" s="142"/>
      <c r="C506" s="127"/>
      <c r="D506" s="1" t="s">
        <v>55</v>
      </c>
      <c r="E506" s="14">
        <v>0</v>
      </c>
      <c r="F506" s="14">
        <v>0</v>
      </c>
      <c r="G506" s="103"/>
      <c r="H506" s="103"/>
      <c r="I506" s="103"/>
      <c r="J506" s="105"/>
    </row>
    <row r="507" spans="1:10" ht="41.4">
      <c r="A507" s="150"/>
      <c r="B507" s="143"/>
      <c r="C507" s="128"/>
      <c r="D507" s="1" t="s">
        <v>54</v>
      </c>
      <c r="E507" s="14">
        <f>E515</f>
        <v>34738.1</v>
      </c>
      <c r="F507" s="14">
        <f>F515</f>
        <v>34738.017</v>
      </c>
      <c r="G507" s="112"/>
      <c r="H507" s="112"/>
      <c r="I507" s="112"/>
      <c r="J507" s="114"/>
    </row>
    <row r="508" spans="1:10" ht="15.75" customHeight="1">
      <c r="A508" s="99" t="s">
        <v>150</v>
      </c>
      <c r="B508" s="98" t="s">
        <v>6</v>
      </c>
      <c r="C508" s="107" t="s">
        <v>24</v>
      </c>
      <c r="D508" s="15" t="s">
        <v>58</v>
      </c>
      <c r="E508" s="14">
        <f>E509+E510+E511+0.01</f>
        <v>7873.51</v>
      </c>
      <c r="F508" s="14">
        <f>F509+F510+F511</f>
        <v>7852.2060000000001</v>
      </c>
      <c r="G508" s="109" t="s">
        <v>2</v>
      </c>
      <c r="H508" s="102" t="s">
        <v>0</v>
      </c>
      <c r="I508" s="102" t="s">
        <v>0</v>
      </c>
      <c r="J508" s="104"/>
    </row>
    <row r="509" spans="1:10" ht="15.75" customHeight="1">
      <c r="A509" s="100"/>
      <c r="B509" s="98"/>
      <c r="C509" s="108"/>
      <c r="D509" s="15" t="s">
        <v>22</v>
      </c>
      <c r="E509" s="14">
        <f>E516+E517+E520+E538+E541+E547+E550+E553+E556</f>
        <v>2873.4</v>
      </c>
      <c r="F509" s="14">
        <f>F516+F517+F528+F520+F547+F541</f>
        <v>2872.3559999999998</v>
      </c>
      <c r="G509" s="110"/>
      <c r="H509" s="103"/>
      <c r="I509" s="103"/>
      <c r="J509" s="105"/>
    </row>
    <row r="510" spans="1:10" ht="15.75" customHeight="1">
      <c r="A510" s="100"/>
      <c r="B510" s="98"/>
      <c r="C510" s="108"/>
      <c r="D510" s="15" t="s">
        <v>67</v>
      </c>
      <c r="E510" s="14">
        <f>E529+E532+E557</f>
        <v>0</v>
      </c>
      <c r="F510" s="14">
        <f>F529</f>
        <v>0</v>
      </c>
      <c r="G510" s="110"/>
      <c r="H510" s="103"/>
      <c r="I510" s="103"/>
      <c r="J510" s="105"/>
    </row>
    <row r="511" spans="1:10" ht="15.75" customHeight="1">
      <c r="A511" s="100"/>
      <c r="B511" s="98"/>
      <c r="C511" s="108"/>
      <c r="D511" s="15" t="s">
        <v>20</v>
      </c>
      <c r="E511" s="14">
        <f>E519+E521+E540+E546+E549+E552+E555</f>
        <v>5000.1000000000004</v>
      </c>
      <c r="F511" s="14">
        <f>F531+F546+F540</f>
        <v>4979.8500000000004</v>
      </c>
      <c r="G511" s="110"/>
      <c r="H511" s="112"/>
      <c r="I511" s="112"/>
      <c r="J511" s="114"/>
    </row>
    <row r="512" spans="1:10" ht="15.75" customHeight="1">
      <c r="A512" s="100"/>
      <c r="B512" s="98" t="s">
        <v>177</v>
      </c>
      <c r="C512" s="108"/>
      <c r="D512" s="15" t="s">
        <v>58</v>
      </c>
      <c r="E512" s="14">
        <f>E513+E514+E515</f>
        <v>36566.400000000001</v>
      </c>
      <c r="F512" s="14">
        <f>F513+F514+F515</f>
        <v>36566.311999999998</v>
      </c>
      <c r="G512" s="110"/>
      <c r="H512" s="102" t="s">
        <v>0</v>
      </c>
      <c r="I512" s="102" t="s">
        <v>0</v>
      </c>
      <c r="J512" s="104"/>
    </row>
    <row r="513" spans="1:10" ht="15.75" customHeight="1">
      <c r="A513" s="100"/>
      <c r="B513" s="98"/>
      <c r="C513" s="108"/>
      <c r="D513" s="15" t="s">
        <v>22</v>
      </c>
      <c r="E513" s="14">
        <f>E525+E535+E544</f>
        <v>1828.3</v>
      </c>
      <c r="F513" s="14">
        <f>F525+F535+F544</f>
        <v>1828.2950000000001</v>
      </c>
      <c r="G513" s="110"/>
      <c r="H513" s="103"/>
      <c r="I513" s="103"/>
      <c r="J513" s="105"/>
    </row>
    <row r="514" spans="1:10" ht="15.75" customHeight="1">
      <c r="A514" s="100"/>
      <c r="B514" s="98"/>
      <c r="C514" s="108"/>
      <c r="D514" s="15" t="s">
        <v>67</v>
      </c>
      <c r="E514" s="14">
        <v>0</v>
      </c>
      <c r="F514" s="14">
        <v>0</v>
      </c>
      <c r="G514" s="110"/>
      <c r="H514" s="103"/>
      <c r="I514" s="103"/>
      <c r="J514" s="105"/>
    </row>
    <row r="515" spans="1:10" ht="15.75" customHeight="1">
      <c r="A515" s="101"/>
      <c r="B515" s="98"/>
      <c r="C515" s="108"/>
      <c r="D515" s="15" t="s">
        <v>20</v>
      </c>
      <c r="E515" s="14">
        <f>E526+E534+E543</f>
        <v>34738.1</v>
      </c>
      <c r="F515" s="14">
        <f>F526+F534+F543</f>
        <v>34738.017</v>
      </c>
      <c r="G515" s="110"/>
      <c r="H515" s="112"/>
      <c r="I515" s="112"/>
      <c r="J515" s="114"/>
    </row>
    <row r="516" spans="1:10" ht="31.2">
      <c r="A516" s="88" t="s">
        <v>299</v>
      </c>
      <c r="B516" s="22" t="s">
        <v>178</v>
      </c>
      <c r="C516" s="108"/>
      <c r="D516" s="15" t="s">
        <v>22</v>
      </c>
      <c r="E516" s="14">
        <v>1392.9</v>
      </c>
      <c r="F516" s="14">
        <v>1392.864</v>
      </c>
      <c r="G516" s="110"/>
      <c r="H516" s="91">
        <v>1</v>
      </c>
      <c r="I516" s="91">
        <v>1</v>
      </c>
      <c r="J516" s="84"/>
    </row>
    <row r="517" spans="1:10" ht="27.75" customHeight="1">
      <c r="A517" s="88" t="s">
        <v>181</v>
      </c>
      <c r="B517" s="22" t="s">
        <v>178</v>
      </c>
      <c r="C517" s="108"/>
      <c r="D517" s="15" t="s">
        <v>22</v>
      </c>
      <c r="E517" s="14">
        <v>1217.4000000000001</v>
      </c>
      <c r="F517" s="14">
        <v>1217.3989999999999</v>
      </c>
      <c r="G517" s="110"/>
      <c r="H517" s="91">
        <v>1</v>
      </c>
      <c r="I517" s="91">
        <v>1</v>
      </c>
      <c r="J517" s="15"/>
    </row>
    <row r="518" spans="1:10" ht="16.5" customHeight="1">
      <c r="A518" s="99" t="s">
        <v>300</v>
      </c>
      <c r="B518" s="141" t="s">
        <v>178</v>
      </c>
      <c r="C518" s="108"/>
      <c r="D518" s="15" t="s">
        <v>58</v>
      </c>
      <c r="E518" s="14">
        <f>E519+E520</f>
        <v>0</v>
      </c>
      <c r="F518" s="14">
        <f>F519+F520</f>
        <v>0</v>
      </c>
      <c r="G518" s="110"/>
      <c r="H518" s="102">
        <v>0</v>
      </c>
      <c r="I518" s="102">
        <v>0</v>
      </c>
      <c r="J518" s="104"/>
    </row>
    <row r="519" spans="1:10" ht="16.5" customHeight="1">
      <c r="A519" s="100"/>
      <c r="B519" s="142"/>
      <c r="C519" s="108"/>
      <c r="D519" s="15" t="s">
        <v>20</v>
      </c>
      <c r="E519" s="14">
        <v>0</v>
      </c>
      <c r="F519" s="14">
        <v>0</v>
      </c>
      <c r="G519" s="110"/>
      <c r="H519" s="103"/>
      <c r="I519" s="103"/>
      <c r="J519" s="105"/>
    </row>
    <row r="520" spans="1:10" ht="16.5" customHeight="1">
      <c r="A520" s="101"/>
      <c r="B520" s="143"/>
      <c r="C520" s="108"/>
      <c r="D520" s="15" t="s">
        <v>22</v>
      </c>
      <c r="E520" s="14">
        <v>0</v>
      </c>
      <c r="F520" s="14">
        <v>0</v>
      </c>
      <c r="G520" s="110"/>
      <c r="H520" s="112"/>
      <c r="I520" s="112"/>
      <c r="J520" s="114"/>
    </row>
    <row r="521" spans="1:10" ht="30" customHeight="1">
      <c r="A521" s="88" t="s">
        <v>301</v>
      </c>
      <c r="B521" s="22" t="s">
        <v>178</v>
      </c>
      <c r="C521" s="108"/>
      <c r="D521" s="15" t="s">
        <v>20</v>
      </c>
      <c r="E521" s="14">
        <v>0</v>
      </c>
      <c r="F521" s="14">
        <v>0</v>
      </c>
      <c r="G521" s="110"/>
      <c r="H521" s="91">
        <v>0</v>
      </c>
      <c r="I521" s="91">
        <v>0</v>
      </c>
      <c r="J521" s="15"/>
    </row>
    <row r="522" spans="1:10" ht="15.75" customHeight="1">
      <c r="A522" s="99" t="s">
        <v>302</v>
      </c>
      <c r="B522" s="141" t="s">
        <v>151</v>
      </c>
      <c r="C522" s="108"/>
      <c r="D522" s="15" t="s">
        <v>22</v>
      </c>
      <c r="E522" s="14">
        <v>0</v>
      </c>
      <c r="F522" s="14">
        <f>F523</f>
        <v>0</v>
      </c>
      <c r="G522" s="110"/>
      <c r="H522" s="102">
        <v>0</v>
      </c>
      <c r="I522" s="102">
        <v>0</v>
      </c>
      <c r="J522" s="104"/>
    </row>
    <row r="523" spans="1:10" ht="15.75" customHeight="1">
      <c r="A523" s="101"/>
      <c r="B523" s="143"/>
      <c r="C523" s="108"/>
      <c r="D523" s="15" t="s">
        <v>67</v>
      </c>
      <c r="E523" s="14">
        <v>0</v>
      </c>
      <c r="F523" s="14">
        <v>0</v>
      </c>
      <c r="G523" s="110"/>
      <c r="H523" s="112"/>
      <c r="I523" s="112"/>
      <c r="J523" s="114"/>
    </row>
    <row r="524" spans="1:10" ht="15.75" customHeight="1">
      <c r="A524" s="99" t="s">
        <v>303</v>
      </c>
      <c r="B524" s="141" t="s">
        <v>177</v>
      </c>
      <c r="C524" s="108"/>
      <c r="D524" s="15" t="s">
        <v>58</v>
      </c>
      <c r="E524" s="14">
        <f>E525+E526</f>
        <v>0</v>
      </c>
      <c r="F524" s="14">
        <f>F525+F526</f>
        <v>0</v>
      </c>
      <c r="G524" s="110"/>
      <c r="H524" s="102">
        <v>0</v>
      </c>
      <c r="I524" s="102">
        <v>0</v>
      </c>
      <c r="J524" s="104"/>
    </row>
    <row r="525" spans="1:10" ht="15.75" customHeight="1">
      <c r="A525" s="100"/>
      <c r="B525" s="142"/>
      <c r="C525" s="108"/>
      <c r="D525" s="15" t="s">
        <v>22</v>
      </c>
      <c r="E525" s="14">
        <v>0</v>
      </c>
      <c r="F525" s="14">
        <v>0</v>
      </c>
      <c r="G525" s="110"/>
      <c r="H525" s="103"/>
      <c r="I525" s="103"/>
      <c r="J525" s="105"/>
    </row>
    <row r="526" spans="1:10" ht="15.75" customHeight="1">
      <c r="A526" s="101"/>
      <c r="B526" s="143"/>
      <c r="C526" s="108"/>
      <c r="D526" s="15" t="s">
        <v>20</v>
      </c>
      <c r="E526" s="14">
        <v>0</v>
      </c>
      <c r="F526" s="14">
        <v>0</v>
      </c>
      <c r="G526" s="110"/>
      <c r="H526" s="112"/>
      <c r="I526" s="112"/>
      <c r="J526" s="114"/>
    </row>
    <row r="527" spans="1:10" ht="15.75" customHeight="1">
      <c r="A527" s="99" t="s">
        <v>175</v>
      </c>
      <c r="B527" s="141" t="s">
        <v>151</v>
      </c>
      <c r="C527" s="108"/>
      <c r="D527" s="15" t="s">
        <v>58</v>
      </c>
      <c r="E527" s="14">
        <f>E528+E529</f>
        <v>0</v>
      </c>
      <c r="F527" s="14">
        <f>F528+F529</f>
        <v>0</v>
      </c>
      <c r="G527" s="110"/>
      <c r="H527" s="81">
        <v>0</v>
      </c>
      <c r="I527" s="81">
        <v>0</v>
      </c>
      <c r="J527" s="104"/>
    </row>
    <row r="528" spans="1:10" ht="15.75" customHeight="1">
      <c r="A528" s="100"/>
      <c r="B528" s="142"/>
      <c r="C528" s="108"/>
      <c r="D528" s="15" t="s">
        <v>22</v>
      </c>
      <c r="E528" s="14">
        <v>0</v>
      </c>
      <c r="F528" s="14">
        <v>0</v>
      </c>
      <c r="G528" s="110"/>
      <c r="H528" s="82"/>
      <c r="I528" s="82"/>
      <c r="J528" s="105"/>
    </row>
    <row r="529" spans="1:10" ht="15.75" customHeight="1">
      <c r="A529" s="101"/>
      <c r="B529" s="143"/>
      <c r="C529" s="129"/>
      <c r="D529" s="15" t="s">
        <v>67</v>
      </c>
      <c r="E529" s="14">
        <v>0</v>
      </c>
      <c r="F529" s="14">
        <v>0</v>
      </c>
      <c r="G529" s="111"/>
      <c r="H529" s="83"/>
      <c r="I529" s="83"/>
      <c r="J529" s="114"/>
    </row>
    <row r="530" spans="1:10" ht="27.6" customHeight="1">
      <c r="A530" s="99" t="s">
        <v>304</v>
      </c>
      <c r="B530" s="141" t="s">
        <v>151</v>
      </c>
      <c r="C530" s="86"/>
      <c r="D530" s="15" t="s">
        <v>58</v>
      </c>
      <c r="E530" s="14">
        <f>E531+E532</f>
        <v>0</v>
      </c>
      <c r="F530" s="14">
        <f>F531+F532</f>
        <v>0</v>
      </c>
      <c r="G530" s="87"/>
      <c r="H530" s="81">
        <v>0</v>
      </c>
      <c r="I530" s="81">
        <v>0</v>
      </c>
      <c r="J530" s="104"/>
    </row>
    <row r="531" spans="1:10" ht="27.6" customHeight="1">
      <c r="A531" s="100"/>
      <c r="B531" s="142"/>
      <c r="C531" s="86"/>
      <c r="D531" s="15" t="s">
        <v>20</v>
      </c>
      <c r="E531" s="14">
        <v>0</v>
      </c>
      <c r="F531" s="14">
        <v>0</v>
      </c>
      <c r="G531" s="87"/>
      <c r="H531" s="82"/>
      <c r="I531" s="82"/>
      <c r="J531" s="105"/>
    </row>
    <row r="532" spans="1:10" ht="27.6" customHeight="1">
      <c r="A532" s="101"/>
      <c r="B532" s="143"/>
      <c r="C532" s="86"/>
      <c r="D532" s="15" t="s">
        <v>67</v>
      </c>
      <c r="E532" s="14">
        <v>0</v>
      </c>
      <c r="F532" s="14">
        <v>0</v>
      </c>
      <c r="G532" s="87"/>
      <c r="H532" s="83"/>
      <c r="I532" s="83"/>
      <c r="J532" s="114"/>
    </row>
    <row r="533" spans="1:10" ht="15.75" customHeight="1">
      <c r="A533" s="99" t="s">
        <v>182</v>
      </c>
      <c r="B533" s="141" t="s">
        <v>183</v>
      </c>
      <c r="C533" s="86"/>
      <c r="D533" s="15" t="s">
        <v>58</v>
      </c>
      <c r="E533" s="14">
        <f>E534+E535</f>
        <v>36566.400000000001</v>
      </c>
      <c r="F533" s="14">
        <f>F534+F535</f>
        <v>36566.311999999998</v>
      </c>
      <c r="G533" s="87"/>
      <c r="H533" s="81">
        <v>1</v>
      </c>
      <c r="I533" s="81">
        <v>1</v>
      </c>
      <c r="J533" s="104"/>
    </row>
    <row r="534" spans="1:10" ht="15.75" customHeight="1">
      <c r="A534" s="100"/>
      <c r="B534" s="142"/>
      <c r="C534" s="86"/>
      <c r="D534" s="15" t="s">
        <v>20</v>
      </c>
      <c r="E534" s="14">
        <v>34738.1</v>
      </c>
      <c r="F534" s="14">
        <v>34738.017</v>
      </c>
      <c r="G534" s="87"/>
      <c r="H534" s="82"/>
      <c r="I534" s="82"/>
      <c r="J534" s="105"/>
    </row>
    <row r="535" spans="1:10" ht="15.75" customHeight="1">
      <c r="A535" s="101"/>
      <c r="B535" s="143"/>
      <c r="C535" s="86"/>
      <c r="D535" s="15" t="s">
        <v>22</v>
      </c>
      <c r="E535" s="14">
        <v>1828.3</v>
      </c>
      <c r="F535" s="14">
        <v>1828.2950000000001</v>
      </c>
      <c r="G535" s="87"/>
      <c r="H535" s="83"/>
      <c r="I535" s="83"/>
      <c r="J535" s="114"/>
    </row>
    <row r="536" spans="1:10" ht="15.75" customHeight="1">
      <c r="A536" s="99" t="s">
        <v>184</v>
      </c>
      <c r="B536" s="141" t="s">
        <v>151</v>
      </c>
      <c r="C536" s="86"/>
      <c r="D536" s="15" t="s">
        <v>58</v>
      </c>
      <c r="E536" s="14">
        <f>E537+E538</f>
        <v>0</v>
      </c>
      <c r="F536" s="14">
        <f>F537+F538</f>
        <v>0</v>
      </c>
      <c r="G536" s="87"/>
      <c r="H536" s="81">
        <v>0</v>
      </c>
      <c r="I536" s="81">
        <v>0</v>
      </c>
      <c r="J536" s="104"/>
    </row>
    <row r="537" spans="1:10" ht="15.75" customHeight="1">
      <c r="A537" s="100"/>
      <c r="B537" s="142"/>
      <c r="C537" s="86"/>
      <c r="D537" s="15" t="s">
        <v>20</v>
      </c>
      <c r="E537" s="14">
        <v>0</v>
      </c>
      <c r="F537" s="14">
        <v>0</v>
      </c>
      <c r="G537" s="87"/>
      <c r="H537" s="82"/>
      <c r="I537" s="82"/>
      <c r="J537" s="105"/>
    </row>
    <row r="538" spans="1:10" ht="15.75" customHeight="1">
      <c r="A538" s="101"/>
      <c r="B538" s="143"/>
      <c r="C538" s="86"/>
      <c r="D538" s="15" t="s">
        <v>22</v>
      </c>
      <c r="E538" s="14">
        <v>0</v>
      </c>
      <c r="F538" s="14">
        <v>0</v>
      </c>
      <c r="G538" s="87"/>
      <c r="H538" s="83"/>
      <c r="I538" s="83"/>
      <c r="J538" s="114"/>
    </row>
    <row r="539" spans="1:10" ht="15.75" customHeight="1">
      <c r="A539" s="99" t="s">
        <v>185</v>
      </c>
      <c r="B539" s="141" t="s">
        <v>151</v>
      </c>
      <c r="C539" s="86"/>
      <c r="D539" s="15" t="s">
        <v>58</v>
      </c>
      <c r="E539" s="14">
        <f>E540+E541</f>
        <v>5263.2000000000007</v>
      </c>
      <c r="F539" s="14">
        <f>F540+F541</f>
        <v>5241.9430000000002</v>
      </c>
      <c r="G539" s="87"/>
      <c r="H539" s="81">
        <v>1</v>
      </c>
      <c r="I539" s="81">
        <v>1</v>
      </c>
      <c r="J539" s="104"/>
    </row>
    <row r="540" spans="1:10" ht="15.75" customHeight="1">
      <c r="A540" s="100"/>
      <c r="B540" s="142"/>
      <c r="C540" s="86"/>
      <c r="D540" s="15" t="s">
        <v>20</v>
      </c>
      <c r="E540" s="14">
        <v>5000.1000000000004</v>
      </c>
      <c r="F540" s="14">
        <v>4979.8500000000004</v>
      </c>
      <c r="G540" s="87"/>
      <c r="H540" s="82"/>
      <c r="I540" s="82"/>
      <c r="J540" s="105"/>
    </row>
    <row r="541" spans="1:10" ht="15.75" customHeight="1">
      <c r="A541" s="101"/>
      <c r="B541" s="143"/>
      <c r="C541" s="86"/>
      <c r="D541" s="15" t="s">
        <v>22</v>
      </c>
      <c r="E541" s="14">
        <v>263.10000000000002</v>
      </c>
      <c r="F541" s="14">
        <v>262.09300000000002</v>
      </c>
      <c r="G541" s="87"/>
      <c r="H541" s="83"/>
      <c r="I541" s="83"/>
      <c r="J541" s="114"/>
    </row>
    <row r="542" spans="1:10" ht="15.75" customHeight="1">
      <c r="A542" s="99" t="s">
        <v>305</v>
      </c>
      <c r="B542" s="141" t="s">
        <v>183</v>
      </c>
      <c r="C542" s="86"/>
      <c r="D542" s="15" t="s">
        <v>58</v>
      </c>
      <c r="E542" s="14">
        <f>E543+E544</f>
        <v>0</v>
      </c>
      <c r="F542" s="14">
        <f>F543+F544</f>
        <v>0</v>
      </c>
      <c r="G542" s="87"/>
      <c r="H542" s="81">
        <v>0</v>
      </c>
      <c r="I542" s="81">
        <v>0</v>
      </c>
      <c r="J542" s="104"/>
    </row>
    <row r="543" spans="1:10" ht="15.75" customHeight="1">
      <c r="A543" s="100"/>
      <c r="B543" s="142"/>
      <c r="C543" s="86" t="s">
        <v>24</v>
      </c>
      <c r="D543" s="15" t="s">
        <v>20</v>
      </c>
      <c r="E543" s="14">
        <v>0</v>
      </c>
      <c r="F543" s="14">
        <v>0</v>
      </c>
      <c r="G543" s="87"/>
      <c r="H543" s="82"/>
      <c r="I543" s="82"/>
      <c r="J543" s="105"/>
    </row>
    <row r="544" spans="1:10" ht="15.75" customHeight="1">
      <c r="A544" s="101"/>
      <c r="B544" s="143"/>
      <c r="C544" s="86"/>
      <c r="D544" s="15" t="s">
        <v>22</v>
      </c>
      <c r="E544" s="14">
        <v>0</v>
      </c>
      <c r="F544" s="14">
        <v>0</v>
      </c>
      <c r="G544" s="87"/>
      <c r="H544" s="83"/>
      <c r="I544" s="83"/>
      <c r="J544" s="114"/>
    </row>
    <row r="545" spans="1:10" ht="15.75" customHeight="1">
      <c r="A545" s="99" t="s">
        <v>306</v>
      </c>
      <c r="B545" s="141" t="s">
        <v>151</v>
      </c>
      <c r="C545" s="86"/>
      <c r="D545" s="15" t="s">
        <v>58</v>
      </c>
      <c r="E545" s="14">
        <f>E546+E547</f>
        <v>0</v>
      </c>
      <c r="F545" s="14">
        <f>F546+F547</f>
        <v>0</v>
      </c>
      <c r="G545" s="87"/>
      <c r="H545" s="81">
        <v>0</v>
      </c>
      <c r="I545" s="81">
        <v>0</v>
      </c>
      <c r="J545" s="104"/>
    </row>
    <row r="546" spans="1:10" ht="15.75" customHeight="1">
      <c r="A546" s="100"/>
      <c r="B546" s="142"/>
      <c r="C546" s="86"/>
      <c r="D546" s="15" t="s">
        <v>20</v>
      </c>
      <c r="E546" s="14">
        <v>0</v>
      </c>
      <c r="F546" s="14">
        <v>0</v>
      </c>
      <c r="G546" s="87"/>
      <c r="H546" s="82"/>
      <c r="I546" s="82"/>
      <c r="J546" s="105"/>
    </row>
    <row r="547" spans="1:10" ht="15.75" customHeight="1">
      <c r="A547" s="101"/>
      <c r="B547" s="143"/>
      <c r="C547" s="86"/>
      <c r="D547" s="15" t="s">
        <v>22</v>
      </c>
      <c r="E547" s="14">
        <v>0</v>
      </c>
      <c r="F547" s="14">
        <v>0</v>
      </c>
      <c r="G547" s="87"/>
      <c r="H547" s="83"/>
      <c r="I547" s="83"/>
      <c r="J547" s="114"/>
    </row>
    <row r="548" spans="1:10" ht="15.75" customHeight="1">
      <c r="A548" s="99" t="s">
        <v>307</v>
      </c>
      <c r="B548" s="141" t="s">
        <v>151</v>
      </c>
      <c r="C548" s="86"/>
      <c r="D548" s="15" t="s">
        <v>58</v>
      </c>
      <c r="E548" s="14">
        <f>E549+E550</f>
        <v>0</v>
      </c>
      <c r="F548" s="14">
        <f>F549+F550</f>
        <v>0</v>
      </c>
      <c r="G548" s="87"/>
      <c r="H548" s="81">
        <v>0</v>
      </c>
      <c r="I548" s="81">
        <v>0</v>
      </c>
      <c r="J548" s="104"/>
    </row>
    <row r="549" spans="1:10" ht="15.75" customHeight="1">
      <c r="A549" s="100"/>
      <c r="B549" s="142"/>
      <c r="C549" s="86"/>
      <c r="D549" s="15" t="s">
        <v>20</v>
      </c>
      <c r="E549" s="14">
        <v>0</v>
      </c>
      <c r="F549" s="14">
        <v>0</v>
      </c>
      <c r="G549" s="87"/>
      <c r="H549" s="82"/>
      <c r="I549" s="82"/>
      <c r="J549" s="105"/>
    </row>
    <row r="550" spans="1:10" ht="15.75" customHeight="1">
      <c r="A550" s="101"/>
      <c r="B550" s="143"/>
      <c r="C550" s="86"/>
      <c r="D550" s="15" t="s">
        <v>22</v>
      </c>
      <c r="E550" s="14">
        <v>0</v>
      </c>
      <c r="F550" s="14">
        <v>0</v>
      </c>
      <c r="G550" s="87"/>
      <c r="H550" s="83"/>
      <c r="I550" s="83"/>
      <c r="J550" s="114"/>
    </row>
    <row r="551" spans="1:10" ht="15.75" customHeight="1">
      <c r="A551" s="99" t="s">
        <v>308</v>
      </c>
      <c r="B551" s="141" t="s">
        <v>151</v>
      </c>
      <c r="C551" s="86"/>
      <c r="D551" s="15" t="s">
        <v>58</v>
      </c>
      <c r="E551" s="14">
        <f>E552+E553</f>
        <v>0</v>
      </c>
      <c r="F551" s="14">
        <f>F552+F553</f>
        <v>0</v>
      </c>
      <c r="G551" s="87"/>
      <c r="H551" s="81">
        <v>0</v>
      </c>
      <c r="I551" s="81">
        <v>0</v>
      </c>
      <c r="J551" s="104"/>
    </row>
    <row r="552" spans="1:10" ht="15.75" customHeight="1">
      <c r="A552" s="100"/>
      <c r="B552" s="142"/>
      <c r="C552" s="86"/>
      <c r="D552" s="15" t="s">
        <v>20</v>
      </c>
      <c r="E552" s="14">
        <v>0</v>
      </c>
      <c r="F552" s="14">
        <v>0</v>
      </c>
      <c r="G552" s="87"/>
      <c r="H552" s="82"/>
      <c r="I552" s="82"/>
      <c r="J552" s="105"/>
    </row>
    <row r="553" spans="1:10" ht="15.75" customHeight="1">
      <c r="A553" s="101"/>
      <c r="B553" s="143"/>
      <c r="C553" s="86"/>
      <c r="D553" s="15" t="s">
        <v>22</v>
      </c>
      <c r="E553" s="14">
        <v>0</v>
      </c>
      <c r="F553" s="14">
        <v>0</v>
      </c>
      <c r="G553" s="87"/>
      <c r="H553" s="83"/>
      <c r="I553" s="83"/>
      <c r="J553" s="114"/>
    </row>
    <row r="554" spans="1:10" ht="21" customHeight="1">
      <c r="A554" s="99" t="s">
        <v>309</v>
      </c>
      <c r="B554" s="141" t="s">
        <v>151</v>
      </c>
      <c r="C554" s="86"/>
      <c r="D554" s="15" t="s">
        <v>58</v>
      </c>
      <c r="E554" s="14">
        <f>E555+E557+E556</f>
        <v>0</v>
      </c>
      <c r="F554" s="14">
        <f>F555+F557+F556</f>
        <v>0</v>
      </c>
      <c r="G554" s="87"/>
      <c r="H554" s="81">
        <v>0</v>
      </c>
      <c r="I554" s="81">
        <v>0</v>
      </c>
      <c r="J554" s="104"/>
    </row>
    <row r="555" spans="1:10" ht="21" customHeight="1">
      <c r="A555" s="100"/>
      <c r="B555" s="142"/>
      <c r="C555" s="86"/>
      <c r="D555" s="15" t="s">
        <v>20</v>
      </c>
      <c r="E555" s="14">
        <v>0</v>
      </c>
      <c r="F555" s="14">
        <v>0</v>
      </c>
      <c r="G555" s="87"/>
      <c r="H555" s="82"/>
      <c r="I555" s="82"/>
      <c r="J555" s="105"/>
    </row>
    <row r="556" spans="1:10" ht="21" customHeight="1">
      <c r="A556" s="100"/>
      <c r="B556" s="142"/>
      <c r="C556" s="86"/>
      <c r="D556" s="15" t="s">
        <v>22</v>
      </c>
      <c r="E556" s="14">
        <v>0</v>
      </c>
      <c r="F556" s="14">
        <v>0</v>
      </c>
      <c r="G556" s="87"/>
      <c r="H556" s="82"/>
      <c r="I556" s="82"/>
      <c r="J556" s="105"/>
    </row>
    <row r="557" spans="1:10" ht="21" customHeight="1">
      <c r="A557" s="101"/>
      <c r="B557" s="143"/>
      <c r="C557" s="86"/>
      <c r="D557" s="15" t="s">
        <v>67</v>
      </c>
      <c r="E557" s="14">
        <v>0</v>
      </c>
      <c r="F557" s="14">
        <v>0</v>
      </c>
      <c r="G557" s="87"/>
      <c r="H557" s="83"/>
      <c r="I557" s="83"/>
      <c r="J557" s="114"/>
    </row>
    <row r="558" spans="1:10" ht="16.2">
      <c r="A558" s="139" t="s">
        <v>152</v>
      </c>
      <c r="B558" s="140" t="s">
        <v>64</v>
      </c>
      <c r="C558" s="126" t="s">
        <v>24</v>
      </c>
      <c r="D558" s="19" t="s">
        <v>58</v>
      </c>
      <c r="E558" s="13">
        <f>E559+E560</f>
        <v>4655.0999999999995</v>
      </c>
      <c r="F558" s="13">
        <f>F559+F560</f>
        <v>4642.76</v>
      </c>
      <c r="G558" s="102" t="s">
        <v>0</v>
      </c>
      <c r="H558" s="102" t="s">
        <v>0</v>
      </c>
      <c r="I558" s="102" t="s">
        <v>0</v>
      </c>
      <c r="J558" s="104"/>
    </row>
    <row r="559" spans="1:10" ht="41.4">
      <c r="A559" s="139"/>
      <c r="B559" s="140"/>
      <c r="C559" s="127"/>
      <c r="D559" s="1" t="s">
        <v>56</v>
      </c>
      <c r="E559" s="14">
        <f>E562+E568+E571+E565</f>
        <v>3767.0999999999995</v>
      </c>
      <c r="F559" s="14">
        <f>F562+F568+F571+F565</f>
        <v>3754.76</v>
      </c>
      <c r="G559" s="103"/>
      <c r="H559" s="103"/>
      <c r="I559" s="103"/>
      <c r="J559" s="105"/>
    </row>
    <row r="560" spans="1:10" ht="41.4">
      <c r="A560" s="139"/>
      <c r="B560" s="140"/>
      <c r="C560" s="127"/>
      <c r="D560" s="1" t="s">
        <v>54</v>
      </c>
      <c r="E560" s="14">
        <f>E563+E569+E572</f>
        <v>888</v>
      </c>
      <c r="F560" s="14">
        <f>F563+F569+F572+F566</f>
        <v>888</v>
      </c>
      <c r="G560" s="103"/>
      <c r="H560" s="103"/>
      <c r="I560" s="103"/>
      <c r="J560" s="105"/>
    </row>
    <row r="561" spans="1:10" ht="15.75" customHeight="1">
      <c r="A561" s="139"/>
      <c r="B561" s="98" t="s">
        <v>153</v>
      </c>
      <c r="C561" s="127"/>
      <c r="D561" s="15" t="s">
        <v>58</v>
      </c>
      <c r="E561" s="14">
        <f>E562+E563</f>
        <v>3960.2</v>
      </c>
      <c r="F561" s="14">
        <f>F562+F563</f>
        <v>3948.7599999999998</v>
      </c>
      <c r="G561" s="103"/>
      <c r="H561" s="103"/>
      <c r="I561" s="103"/>
      <c r="J561" s="105"/>
    </row>
    <row r="562" spans="1:10" ht="15.75" customHeight="1">
      <c r="A562" s="139"/>
      <c r="B562" s="98"/>
      <c r="C562" s="127"/>
      <c r="D562" s="15" t="s">
        <v>22</v>
      </c>
      <c r="E562" s="14">
        <f>E577+E589+E655</f>
        <v>3130.1</v>
      </c>
      <c r="F562" s="14">
        <f>F577+F589+F655</f>
        <v>3118.66</v>
      </c>
      <c r="G562" s="103"/>
      <c r="H562" s="103"/>
      <c r="I562" s="103"/>
      <c r="J562" s="105"/>
    </row>
    <row r="563" spans="1:10" ht="15.75" customHeight="1">
      <c r="A563" s="139"/>
      <c r="B563" s="98"/>
      <c r="C563" s="127"/>
      <c r="D563" s="15" t="s">
        <v>20</v>
      </c>
      <c r="E563" s="14">
        <f>E578+E590+E656</f>
        <v>830.1</v>
      </c>
      <c r="F563" s="14">
        <f>F578+F590+F656</f>
        <v>830.1</v>
      </c>
      <c r="G563" s="103"/>
      <c r="H563" s="103"/>
      <c r="I563" s="103"/>
      <c r="J563" s="105"/>
    </row>
    <row r="564" spans="1:10" ht="15.75" customHeight="1">
      <c r="A564" s="139"/>
      <c r="B564" s="98" t="s">
        <v>62</v>
      </c>
      <c r="C564" s="127"/>
      <c r="D564" s="15" t="s">
        <v>58</v>
      </c>
      <c r="E564" s="14">
        <f>E565+E566</f>
        <v>89.7</v>
      </c>
      <c r="F564" s="14">
        <f>F565+F566</f>
        <v>88.8</v>
      </c>
      <c r="G564" s="103"/>
      <c r="H564" s="103"/>
      <c r="I564" s="103"/>
      <c r="J564" s="105"/>
    </row>
    <row r="565" spans="1:10" ht="15.75" customHeight="1">
      <c r="A565" s="139"/>
      <c r="B565" s="98"/>
      <c r="C565" s="127"/>
      <c r="D565" s="15" t="s">
        <v>22</v>
      </c>
      <c r="E565" s="14">
        <f>E592</f>
        <v>89.7</v>
      </c>
      <c r="F565" s="14">
        <f>F592</f>
        <v>88.8</v>
      </c>
      <c r="G565" s="103"/>
      <c r="H565" s="103"/>
      <c r="I565" s="103"/>
      <c r="J565" s="105"/>
    </row>
    <row r="566" spans="1:10" ht="15.75" customHeight="1">
      <c r="A566" s="139"/>
      <c r="B566" s="98"/>
      <c r="C566" s="127"/>
      <c r="D566" s="15" t="s">
        <v>20</v>
      </c>
      <c r="E566" s="14">
        <v>0</v>
      </c>
      <c r="F566" s="14">
        <v>0</v>
      </c>
      <c r="G566" s="103"/>
      <c r="H566" s="103"/>
      <c r="I566" s="103"/>
      <c r="J566" s="105"/>
    </row>
    <row r="567" spans="1:10" ht="15.75" customHeight="1">
      <c r="A567" s="139"/>
      <c r="B567" s="98" t="s">
        <v>91</v>
      </c>
      <c r="C567" s="127"/>
      <c r="D567" s="15" t="s">
        <v>58</v>
      </c>
      <c r="E567" s="14">
        <f>E568+E569</f>
        <v>0</v>
      </c>
      <c r="F567" s="14">
        <f>F568+F569</f>
        <v>0</v>
      </c>
      <c r="G567" s="103"/>
      <c r="H567" s="103"/>
      <c r="I567" s="103"/>
      <c r="J567" s="105"/>
    </row>
    <row r="568" spans="1:10" ht="15.75" customHeight="1">
      <c r="A568" s="139"/>
      <c r="B568" s="98"/>
      <c r="C568" s="127"/>
      <c r="D568" s="15" t="s">
        <v>22</v>
      </c>
      <c r="E568" s="14">
        <f>E580+E595+E658</f>
        <v>0</v>
      </c>
      <c r="F568" s="14">
        <f>F580+F595+F658</f>
        <v>0</v>
      </c>
      <c r="G568" s="103"/>
      <c r="H568" s="103"/>
      <c r="I568" s="103"/>
      <c r="J568" s="105"/>
    </row>
    <row r="569" spans="1:10" ht="15.75" customHeight="1">
      <c r="A569" s="139"/>
      <c r="B569" s="98"/>
      <c r="C569" s="127"/>
      <c r="D569" s="15" t="s">
        <v>20</v>
      </c>
      <c r="E569" s="14">
        <f>E581+E596+E659</f>
        <v>0</v>
      </c>
      <c r="F569" s="14">
        <f>F581+F596+F659</f>
        <v>0</v>
      </c>
      <c r="G569" s="103"/>
      <c r="H569" s="103"/>
      <c r="I569" s="103"/>
      <c r="J569" s="105"/>
    </row>
    <row r="570" spans="1:10" ht="15.75" customHeight="1">
      <c r="A570" s="139"/>
      <c r="B570" s="98" t="s">
        <v>154</v>
      </c>
      <c r="C570" s="127"/>
      <c r="D570" s="15" t="s">
        <v>58</v>
      </c>
      <c r="E570" s="14">
        <f>E571+E572</f>
        <v>605.19999999999993</v>
      </c>
      <c r="F570" s="14">
        <f>F571+F572</f>
        <v>605.19999999999993</v>
      </c>
      <c r="G570" s="103"/>
      <c r="H570" s="103"/>
      <c r="I570" s="103"/>
      <c r="J570" s="105"/>
    </row>
    <row r="571" spans="1:10" ht="15.75" customHeight="1">
      <c r="A571" s="139"/>
      <c r="B571" s="98"/>
      <c r="C571" s="127"/>
      <c r="D571" s="15" t="s">
        <v>22</v>
      </c>
      <c r="E571" s="14">
        <f>E583+E598</f>
        <v>547.29999999999995</v>
      </c>
      <c r="F571" s="14">
        <f>F583+F598</f>
        <v>547.29999999999995</v>
      </c>
      <c r="G571" s="103"/>
      <c r="H571" s="103"/>
      <c r="I571" s="103"/>
      <c r="J571" s="105"/>
    </row>
    <row r="572" spans="1:10" ht="15.75" customHeight="1">
      <c r="A572" s="139"/>
      <c r="B572" s="98"/>
      <c r="C572" s="128"/>
      <c r="D572" s="15" t="s">
        <v>20</v>
      </c>
      <c r="E572" s="14">
        <f>E584+E599</f>
        <v>57.9</v>
      </c>
      <c r="F572" s="14">
        <f>F584+F599</f>
        <v>57.9</v>
      </c>
      <c r="G572" s="112"/>
      <c r="H572" s="112"/>
      <c r="I572" s="112"/>
      <c r="J572" s="114"/>
    </row>
    <row r="573" spans="1:10" s="3" customFormat="1" ht="15.75" customHeight="1">
      <c r="A573" s="139" t="s">
        <v>155</v>
      </c>
      <c r="B573" s="140" t="s">
        <v>64</v>
      </c>
      <c r="C573" s="126" t="s">
        <v>24</v>
      </c>
      <c r="D573" s="27" t="s">
        <v>58</v>
      </c>
      <c r="E573" s="17">
        <f>E574+E575</f>
        <v>0</v>
      </c>
      <c r="F573" s="17">
        <f>F574+F575</f>
        <v>0</v>
      </c>
      <c r="G573" s="109" t="s">
        <v>2</v>
      </c>
      <c r="H573" s="102">
        <v>0</v>
      </c>
      <c r="I573" s="102">
        <v>0</v>
      </c>
      <c r="J573" s="123"/>
    </row>
    <row r="574" spans="1:10" ht="15.75" customHeight="1">
      <c r="A574" s="139"/>
      <c r="B574" s="140"/>
      <c r="C574" s="127"/>
      <c r="D574" s="15" t="s">
        <v>22</v>
      </c>
      <c r="E574" s="14">
        <f>E577+E580+E583</f>
        <v>0</v>
      </c>
      <c r="F574" s="14">
        <f>F577+F580+F583</f>
        <v>0</v>
      </c>
      <c r="G574" s="110"/>
      <c r="H574" s="103"/>
      <c r="I574" s="103"/>
      <c r="J574" s="124"/>
    </row>
    <row r="575" spans="1:10" ht="15.75" customHeight="1">
      <c r="A575" s="139"/>
      <c r="B575" s="140"/>
      <c r="C575" s="127"/>
      <c r="D575" s="15" t="s">
        <v>20</v>
      </c>
      <c r="E575" s="14">
        <f>E578+E581+E584</f>
        <v>0</v>
      </c>
      <c r="F575" s="14">
        <f>F578+F581+F584</f>
        <v>0</v>
      </c>
      <c r="G575" s="110"/>
      <c r="H575" s="103"/>
      <c r="I575" s="103"/>
      <c r="J575" s="124"/>
    </row>
    <row r="576" spans="1:10" ht="15.75" customHeight="1">
      <c r="A576" s="139"/>
      <c r="B576" s="98" t="s">
        <v>153</v>
      </c>
      <c r="C576" s="127"/>
      <c r="D576" s="15" t="s">
        <v>58</v>
      </c>
      <c r="E576" s="14">
        <f>E577+E578</f>
        <v>0</v>
      </c>
      <c r="F576" s="14">
        <f>F577+F578</f>
        <v>0</v>
      </c>
      <c r="G576" s="110"/>
      <c r="H576" s="103"/>
      <c r="I576" s="103"/>
      <c r="J576" s="124"/>
    </row>
    <row r="577" spans="1:10" ht="15.75" customHeight="1">
      <c r="A577" s="139"/>
      <c r="B577" s="98"/>
      <c r="C577" s="127"/>
      <c r="D577" s="15" t="s">
        <v>22</v>
      </c>
      <c r="E577" s="14">
        <v>0</v>
      </c>
      <c r="F577" s="14">
        <v>0</v>
      </c>
      <c r="G577" s="110"/>
      <c r="H577" s="103"/>
      <c r="I577" s="103"/>
      <c r="J577" s="124"/>
    </row>
    <row r="578" spans="1:10" ht="15.75" customHeight="1">
      <c r="A578" s="139"/>
      <c r="B578" s="98"/>
      <c r="C578" s="127"/>
      <c r="D578" s="15" t="s">
        <v>20</v>
      </c>
      <c r="E578" s="14">
        <v>0</v>
      </c>
      <c r="F578" s="14">
        <v>0</v>
      </c>
      <c r="G578" s="110"/>
      <c r="H578" s="103"/>
      <c r="I578" s="103"/>
      <c r="J578" s="124"/>
    </row>
    <row r="579" spans="1:10" ht="15.75" customHeight="1">
      <c r="A579" s="139"/>
      <c r="B579" s="98" t="s">
        <v>91</v>
      </c>
      <c r="C579" s="127"/>
      <c r="D579" s="15" t="s">
        <v>58</v>
      </c>
      <c r="E579" s="14">
        <f>E580+E581</f>
        <v>0</v>
      </c>
      <c r="F579" s="14">
        <f>F580+F581</f>
        <v>0</v>
      </c>
      <c r="G579" s="110"/>
      <c r="H579" s="103"/>
      <c r="I579" s="103"/>
      <c r="J579" s="124"/>
    </row>
    <row r="580" spans="1:10" ht="15.75" customHeight="1">
      <c r="A580" s="139"/>
      <c r="B580" s="98"/>
      <c r="C580" s="127"/>
      <c r="D580" s="15" t="s">
        <v>22</v>
      </c>
      <c r="E580" s="14">
        <v>0</v>
      </c>
      <c r="F580" s="14">
        <v>0</v>
      </c>
      <c r="G580" s="110"/>
      <c r="H580" s="103"/>
      <c r="I580" s="103"/>
      <c r="J580" s="124"/>
    </row>
    <row r="581" spans="1:10" ht="15.75" customHeight="1">
      <c r="A581" s="139"/>
      <c r="B581" s="98"/>
      <c r="C581" s="127"/>
      <c r="D581" s="15" t="s">
        <v>20</v>
      </c>
      <c r="E581" s="14">
        <v>0</v>
      </c>
      <c r="F581" s="14">
        <v>0</v>
      </c>
      <c r="G581" s="110"/>
      <c r="H581" s="103"/>
      <c r="I581" s="103"/>
      <c r="J581" s="124"/>
    </row>
    <row r="582" spans="1:10" ht="15.75" customHeight="1">
      <c r="A582" s="139"/>
      <c r="B582" s="98" t="s">
        <v>154</v>
      </c>
      <c r="C582" s="127"/>
      <c r="D582" s="15" t="s">
        <v>58</v>
      </c>
      <c r="E582" s="14">
        <f>E583+E584</f>
        <v>0</v>
      </c>
      <c r="F582" s="14">
        <f>F583+F584</f>
        <v>0</v>
      </c>
      <c r="G582" s="110"/>
      <c r="H582" s="103"/>
      <c r="I582" s="103"/>
      <c r="J582" s="124"/>
    </row>
    <row r="583" spans="1:10" ht="15.75" customHeight="1">
      <c r="A583" s="139"/>
      <c r="B583" s="98"/>
      <c r="C583" s="127"/>
      <c r="D583" s="15" t="s">
        <v>22</v>
      </c>
      <c r="E583" s="14">
        <v>0</v>
      </c>
      <c r="F583" s="14">
        <v>0</v>
      </c>
      <c r="G583" s="110"/>
      <c r="H583" s="103"/>
      <c r="I583" s="103"/>
      <c r="J583" s="124"/>
    </row>
    <row r="584" spans="1:10" ht="15.75" customHeight="1">
      <c r="A584" s="139"/>
      <c r="B584" s="98"/>
      <c r="C584" s="128"/>
      <c r="D584" s="15" t="s">
        <v>20</v>
      </c>
      <c r="E584" s="14">
        <v>0</v>
      </c>
      <c r="F584" s="14">
        <v>0</v>
      </c>
      <c r="G584" s="111"/>
      <c r="H584" s="112"/>
      <c r="I584" s="112"/>
      <c r="J584" s="125"/>
    </row>
    <row r="585" spans="1:10" ht="15.75" customHeight="1">
      <c r="A585" s="139" t="s">
        <v>156</v>
      </c>
      <c r="B585" s="140" t="s">
        <v>64</v>
      </c>
      <c r="C585" s="126" t="s">
        <v>24</v>
      </c>
      <c r="D585" s="15" t="s">
        <v>58</v>
      </c>
      <c r="E585" s="17">
        <f>E586+E587</f>
        <v>4630.8999999999996</v>
      </c>
      <c r="F585" s="17">
        <f>F586+F587</f>
        <v>4618.5600000000004</v>
      </c>
      <c r="G585" s="102" t="s">
        <v>0</v>
      </c>
      <c r="H585" s="102" t="s">
        <v>0</v>
      </c>
      <c r="I585" s="102" t="s">
        <v>0</v>
      </c>
      <c r="J585" s="104"/>
    </row>
    <row r="586" spans="1:10" ht="15.75" customHeight="1">
      <c r="A586" s="139"/>
      <c r="B586" s="140"/>
      <c r="C586" s="127"/>
      <c r="D586" s="15" t="s">
        <v>22</v>
      </c>
      <c r="E586" s="14">
        <f>E589+E595+E598+E592</f>
        <v>3742.8999999999996</v>
      </c>
      <c r="F586" s="14">
        <f>F589+F595+F598+F592</f>
        <v>3730.5600000000004</v>
      </c>
      <c r="G586" s="103"/>
      <c r="H586" s="103"/>
      <c r="I586" s="103"/>
      <c r="J586" s="105"/>
    </row>
    <row r="587" spans="1:10" ht="15.75" customHeight="1">
      <c r="A587" s="139"/>
      <c r="B587" s="140"/>
      <c r="C587" s="127"/>
      <c r="D587" s="15" t="s">
        <v>20</v>
      </c>
      <c r="E587" s="14">
        <f>E590+E596+E599</f>
        <v>888</v>
      </c>
      <c r="F587" s="14">
        <f>F590+F596+F599</f>
        <v>888</v>
      </c>
      <c r="G587" s="103"/>
      <c r="H587" s="103"/>
      <c r="I587" s="103"/>
      <c r="J587" s="105"/>
    </row>
    <row r="588" spans="1:10" ht="15.75" customHeight="1">
      <c r="A588" s="139"/>
      <c r="B588" s="98" t="s">
        <v>153</v>
      </c>
      <c r="C588" s="127"/>
      <c r="D588" s="15" t="s">
        <v>58</v>
      </c>
      <c r="E588" s="14">
        <f>E589+E590</f>
        <v>3936</v>
      </c>
      <c r="F588" s="14">
        <f>F589+F590</f>
        <v>3924.56</v>
      </c>
      <c r="G588" s="103"/>
      <c r="H588" s="103"/>
      <c r="I588" s="103"/>
      <c r="J588" s="105"/>
    </row>
    <row r="589" spans="1:10" ht="15.75" customHeight="1">
      <c r="A589" s="139"/>
      <c r="B589" s="98"/>
      <c r="C589" s="127"/>
      <c r="D589" s="15" t="s">
        <v>22</v>
      </c>
      <c r="E589" s="14">
        <f>E604+E616+E628+E640</f>
        <v>3105.9</v>
      </c>
      <c r="F589" s="14">
        <f>F604+F616+F628+F640</f>
        <v>3094.46</v>
      </c>
      <c r="G589" s="103"/>
      <c r="H589" s="103"/>
      <c r="I589" s="103"/>
      <c r="J589" s="105"/>
    </row>
    <row r="590" spans="1:10" ht="15.75" customHeight="1">
      <c r="A590" s="139"/>
      <c r="B590" s="98"/>
      <c r="C590" s="127"/>
      <c r="D590" s="15" t="s">
        <v>20</v>
      </c>
      <c r="E590" s="14">
        <f>E605+E617+E629+E641</f>
        <v>830.1</v>
      </c>
      <c r="F590" s="14">
        <f>F605+F617+F629+F641</f>
        <v>830.1</v>
      </c>
      <c r="G590" s="103"/>
      <c r="H590" s="103"/>
      <c r="I590" s="103"/>
      <c r="J590" s="105"/>
    </row>
    <row r="591" spans="1:10" ht="15.75" customHeight="1">
      <c r="A591" s="139"/>
      <c r="B591" s="98" t="s">
        <v>62</v>
      </c>
      <c r="C591" s="127"/>
      <c r="D591" s="15" t="s">
        <v>58</v>
      </c>
      <c r="E591" s="14">
        <f>E592+E593</f>
        <v>89.7</v>
      </c>
      <c r="F591" s="14">
        <f>F592+F593</f>
        <v>88.8</v>
      </c>
      <c r="G591" s="103"/>
      <c r="H591" s="103"/>
      <c r="I591" s="103"/>
      <c r="J591" s="105"/>
    </row>
    <row r="592" spans="1:10" ht="15.75" customHeight="1">
      <c r="A592" s="139"/>
      <c r="B592" s="98"/>
      <c r="C592" s="127"/>
      <c r="D592" s="15" t="s">
        <v>22</v>
      </c>
      <c r="E592" s="14">
        <f>E643</f>
        <v>89.7</v>
      </c>
      <c r="F592" s="14">
        <f>F643</f>
        <v>88.8</v>
      </c>
      <c r="G592" s="103"/>
      <c r="H592" s="103"/>
      <c r="I592" s="103"/>
      <c r="J592" s="105"/>
    </row>
    <row r="593" spans="1:10" ht="15.75" customHeight="1">
      <c r="A593" s="139"/>
      <c r="B593" s="98"/>
      <c r="C593" s="127"/>
      <c r="D593" s="15" t="s">
        <v>20</v>
      </c>
      <c r="E593" s="14">
        <v>0</v>
      </c>
      <c r="F593" s="14">
        <f>F608+F620+F632+F647</f>
        <v>0</v>
      </c>
      <c r="G593" s="103"/>
      <c r="H593" s="103"/>
      <c r="I593" s="103"/>
      <c r="J593" s="105"/>
    </row>
    <row r="594" spans="1:10" ht="15.75" customHeight="1">
      <c r="A594" s="139"/>
      <c r="B594" s="98" t="s">
        <v>91</v>
      </c>
      <c r="C594" s="127"/>
      <c r="D594" s="15" t="s">
        <v>58</v>
      </c>
      <c r="E594" s="14">
        <f>E595+E596</f>
        <v>0</v>
      </c>
      <c r="F594" s="14">
        <f>F595+F596</f>
        <v>0</v>
      </c>
      <c r="G594" s="103"/>
      <c r="H594" s="103"/>
      <c r="I594" s="103"/>
      <c r="J594" s="105"/>
    </row>
    <row r="595" spans="1:10" ht="15.75" customHeight="1">
      <c r="A595" s="139"/>
      <c r="B595" s="98"/>
      <c r="C595" s="127"/>
      <c r="D595" s="15" t="s">
        <v>22</v>
      </c>
      <c r="E595" s="14">
        <f>E607+E631</f>
        <v>0</v>
      </c>
      <c r="F595" s="14">
        <f>F607+F631</f>
        <v>0</v>
      </c>
      <c r="G595" s="103"/>
      <c r="H595" s="103"/>
      <c r="I595" s="103"/>
      <c r="J595" s="105"/>
    </row>
    <row r="596" spans="1:10" ht="15.75" customHeight="1">
      <c r="A596" s="139"/>
      <c r="B596" s="98"/>
      <c r="C596" s="127"/>
      <c r="D596" s="15" t="s">
        <v>20</v>
      </c>
      <c r="E596" s="14">
        <f>E608+E632</f>
        <v>0</v>
      </c>
      <c r="F596" s="14">
        <f>F608+F632</f>
        <v>0</v>
      </c>
      <c r="G596" s="103"/>
      <c r="H596" s="103"/>
      <c r="I596" s="103"/>
      <c r="J596" s="105"/>
    </row>
    <row r="597" spans="1:10" ht="15.75" customHeight="1">
      <c r="A597" s="139"/>
      <c r="B597" s="98" t="s">
        <v>154</v>
      </c>
      <c r="C597" s="127"/>
      <c r="D597" s="15" t="s">
        <v>58</v>
      </c>
      <c r="E597" s="14">
        <f>E598+E599</f>
        <v>605.19999999999993</v>
      </c>
      <c r="F597" s="14">
        <f>F598+F599</f>
        <v>605.19999999999993</v>
      </c>
      <c r="G597" s="103"/>
      <c r="H597" s="103"/>
      <c r="I597" s="103"/>
      <c r="J597" s="105"/>
    </row>
    <row r="598" spans="1:10" ht="15.75" customHeight="1">
      <c r="A598" s="139"/>
      <c r="B598" s="98"/>
      <c r="C598" s="127"/>
      <c r="D598" s="15" t="s">
        <v>22</v>
      </c>
      <c r="E598" s="14">
        <f>E610+E622+E634+E649</f>
        <v>547.29999999999995</v>
      </c>
      <c r="F598" s="14">
        <f>F610+F622+F634+F649</f>
        <v>547.29999999999995</v>
      </c>
      <c r="G598" s="103"/>
      <c r="H598" s="103"/>
      <c r="I598" s="103"/>
      <c r="J598" s="105"/>
    </row>
    <row r="599" spans="1:10" ht="15.75" customHeight="1">
      <c r="A599" s="139"/>
      <c r="B599" s="98"/>
      <c r="C599" s="128"/>
      <c r="D599" s="15" t="s">
        <v>20</v>
      </c>
      <c r="E599" s="14">
        <f>E611+E623+E635+E650</f>
        <v>57.9</v>
      </c>
      <c r="F599" s="14">
        <f>F611+F623+F635+F650</f>
        <v>57.9</v>
      </c>
      <c r="G599" s="112"/>
      <c r="H599" s="112"/>
      <c r="I599" s="112"/>
      <c r="J599" s="114"/>
    </row>
    <row r="600" spans="1:10" ht="15.75" customHeight="1">
      <c r="A600" s="106" t="s">
        <v>157</v>
      </c>
      <c r="B600" s="140" t="s">
        <v>64</v>
      </c>
      <c r="C600" s="126" t="s">
        <v>24</v>
      </c>
      <c r="D600" s="15" t="s">
        <v>58</v>
      </c>
      <c r="E600" s="17">
        <f>E601+E602</f>
        <v>2641.6000000000004</v>
      </c>
      <c r="F600" s="17">
        <f>F601+F602</f>
        <v>2630.16</v>
      </c>
      <c r="G600" s="109" t="s">
        <v>172</v>
      </c>
      <c r="H600" s="102">
        <v>460</v>
      </c>
      <c r="I600" s="102">
        <v>460</v>
      </c>
      <c r="J600" s="97"/>
    </row>
    <row r="601" spans="1:10" ht="15.75" customHeight="1">
      <c r="A601" s="106"/>
      <c r="B601" s="140"/>
      <c r="C601" s="127"/>
      <c r="D601" s="15" t="s">
        <v>22</v>
      </c>
      <c r="E601" s="14">
        <f>E604+E607+E610</f>
        <v>1753.6000000000001</v>
      </c>
      <c r="F601" s="14">
        <f>F604+F607+F610</f>
        <v>1742.16</v>
      </c>
      <c r="G601" s="110"/>
      <c r="H601" s="103"/>
      <c r="I601" s="103"/>
      <c r="J601" s="97"/>
    </row>
    <row r="602" spans="1:10" ht="15.75" customHeight="1">
      <c r="A602" s="106"/>
      <c r="B602" s="140"/>
      <c r="C602" s="127"/>
      <c r="D602" s="15" t="s">
        <v>20</v>
      </c>
      <c r="E602" s="14">
        <f>E605+E608+E611</f>
        <v>888</v>
      </c>
      <c r="F602" s="14">
        <f>F605+F608+F611</f>
        <v>888</v>
      </c>
      <c r="G602" s="110"/>
      <c r="H602" s="103"/>
      <c r="I602" s="103"/>
      <c r="J602" s="97"/>
    </row>
    <row r="603" spans="1:10" ht="15.75" customHeight="1">
      <c r="A603" s="106"/>
      <c r="B603" s="98" t="s">
        <v>153</v>
      </c>
      <c r="C603" s="127"/>
      <c r="D603" s="15" t="s">
        <v>58</v>
      </c>
      <c r="E603" s="14">
        <f>E604+E605</f>
        <v>2538.5</v>
      </c>
      <c r="F603" s="14">
        <f>F604+F605</f>
        <v>2527.06</v>
      </c>
      <c r="G603" s="110"/>
      <c r="H603" s="103"/>
      <c r="I603" s="103"/>
      <c r="J603" s="97"/>
    </row>
    <row r="604" spans="1:10" ht="15.75" customHeight="1">
      <c r="A604" s="106"/>
      <c r="B604" s="98"/>
      <c r="C604" s="127"/>
      <c r="D604" s="15" t="s">
        <v>22</v>
      </c>
      <c r="E604" s="14">
        <v>1708.4</v>
      </c>
      <c r="F604" s="14">
        <f>1708.4-11.44</f>
        <v>1696.96</v>
      </c>
      <c r="G604" s="110"/>
      <c r="H604" s="103"/>
      <c r="I604" s="103"/>
      <c r="J604" s="97"/>
    </row>
    <row r="605" spans="1:10" ht="15.75" customHeight="1">
      <c r="A605" s="106"/>
      <c r="B605" s="98"/>
      <c r="C605" s="127"/>
      <c r="D605" s="15" t="s">
        <v>20</v>
      </c>
      <c r="E605" s="14">
        <v>830.1</v>
      </c>
      <c r="F605" s="14">
        <v>830.1</v>
      </c>
      <c r="G605" s="110"/>
      <c r="H605" s="103"/>
      <c r="I605" s="103"/>
      <c r="J605" s="97"/>
    </row>
    <row r="606" spans="1:10" ht="15.75" customHeight="1">
      <c r="A606" s="106"/>
      <c r="B606" s="98" t="s">
        <v>91</v>
      </c>
      <c r="C606" s="127"/>
      <c r="D606" s="15" t="s">
        <v>58</v>
      </c>
      <c r="E606" s="14">
        <f>E607+E608</f>
        <v>0</v>
      </c>
      <c r="F606" s="14">
        <f>F607+F608</f>
        <v>0</v>
      </c>
      <c r="G606" s="110"/>
      <c r="H606" s="103"/>
      <c r="I606" s="103"/>
      <c r="J606" s="97"/>
    </row>
    <row r="607" spans="1:10" ht="15.75" customHeight="1">
      <c r="A607" s="106"/>
      <c r="B607" s="98"/>
      <c r="C607" s="127"/>
      <c r="D607" s="15" t="s">
        <v>22</v>
      </c>
      <c r="E607" s="14">
        <v>0</v>
      </c>
      <c r="F607" s="14">
        <v>0</v>
      </c>
      <c r="G607" s="110"/>
      <c r="H607" s="103"/>
      <c r="I607" s="103"/>
      <c r="J607" s="97"/>
    </row>
    <row r="608" spans="1:10" ht="15.75" customHeight="1">
      <c r="A608" s="106"/>
      <c r="B608" s="98"/>
      <c r="C608" s="127"/>
      <c r="D608" s="15" t="s">
        <v>20</v>
      </c>
      <c r="E608" s="14">
        <v>0</v>
      </c>
      <c r="F608" s="14">
        <v>0</v>
      </c>
      <c r="G608" s="110"/>
      <c r="H608" s="103"/>
      <c r="I608" s="103"/>
      <c r="J608" s="97"/>
    </row>
    <row r="609" spans="1:10" ht="15.75" customHeight="1">
      <c r="A609" s="106"/>
      <c r="B609" s="98" t="s">
        <v>154</v>
      </c>
      <c r="C609" s="127"/>
      <c r="D609" s="15" t="s">
        <v>58</v>
      </c>
      <c r="E609" s="14">
        <f>E610+E611</f>
        <v>103.1</v>
      </c>
      <c r="F609" s="14">
        <f>F610+F611</f>
        <v>103.1</v>
      </c>
      <c r="G609" s="110"/>
      <c r="H609" s="103"/>
      <c r="I609" s="103"/>
      <c r="J609" s="97"/>
    </row>
    <row r="610" spans="1:10" ht="15.75" customHeight="1">
      <c r="A610" s="106"/>
      <c r="B610" s="98"/>
      <c r="C610" s="127"/>
      <c r="D610" s="15" t="s">
        <v>22</v>
      </c>
      <c r="E610" s="14">
        <v>45.2</v>
      </c>
      <c r="F610" s="14">
        <v>45.2</v>
      </c>
      <c r="G610" s="110"/>
      <c r="H610" s="103"/>
      <c r="I610" s="103"/>
      <c r="J610" s="97"/>
    </row>
    <row r="611" spans="1:10" ht="15.75" customHeight="1">
      <c r="A611" s="106"/>
      <c r="B611" s="98"/>
      <c r="C611" s="128"/>
      <c r="D611" s="15" t="s">
        <v>20</v>
      </c>
      <c r="E611" s="14">
        <v>57.9</v>
      </c>
      <c r="F611" s="14">
        <v>57.9</v>
      </c>
      <c r="G611" s="110"/>
      <c r="H611" s="112"/>
      <c r="I611" s="112"/>
      <c r="J611" s="97"/>
    </row>
    <row r="612" spans="1:10" ht="15.75" customHeight="1">
      <c r="A612" s="106" t="s">
        <v>158</v>
      </c>
      <c r="B612" s="140" t="s">
        <v>64</v>
      </c>
      <c r="C612" s="126" t="s">
        <v>24</v>
      </c>
      <c r="D612" s="15" t="s">
        <v>58</v>
      </c>
      <c r="E612" s="17">
        <f>E613+E614</f>
        <v>282.60000000000002</v>
      </c>
      <c r="F612" s="17">
        <f>F613+F614</f>
        <v>282.60000000000002</v>
      </c>
      <c r="G612" s="110"/>
      <c r="H612" s="102">
        <v>45</v>
      </c>
      <c r="I612" s="102">
        <v>90</v>
      </c>
      <c r="J612" s="109" t="s">
        <v>201</v>
      </c>
    </row>
    <row r="613" spans="1:10" ht="15.75" customHeight="1">
      <c r="A613" s="106"/>
      <c r="B613" s="140"/>
      <c r="C613" s="127"/>
      <c r="D613" s="15" t="s">
        <v>22</v>
      </c>
      <c r="E613" s="14">
        <f>E616+E619+E622</f>
        <v>282.60000000000002</v>
      </c>
      <c r="F613" s="14">
        <f>F616+F619+F622</f>
        <v>282.60000000000002</v>
      </c>
      <c r="G613" s="110"/>
      <c r="H613" s="103"/>
      <c r="I613" s="103"/>
      <c r="J613" s="110"/>
    </row>
    <row r="614" spans="1:10" ht="15.75" customHeight="1">
      <c r="A614" s="106"/>
      <c r="B614" s="140"/>
      <c r="C614" s="127"/>
      <c r="D614" s="15" t="s">
        <v>20</v>
      </c>
      <c r="E614" s="14">
        <f>E617+E620+E623</f>
        <v>0</v>
      </c>
      <c r="F614" s="14">
        <f>F617+F620+F623</f>
        <v>0</v>
      </c>
      <c r="G614" s="110"/>
      <c r="H614" s="103"/>
      <c r="I614" s="103"/>
      <c r="J614" s="110"/>
    </row>
    <row r="615" spans="1:10" ht="15.75" customHeight="1">
      <c r="A615" s="106"/>
      <c r="B615" s="98" t="s">
        <v>153</v>
      </c>
      <c r="C615" s="127"/>
      <c r="D615" s="15" t="s">
        <v>58</v>
      </c>
      <c r="E615" s="14">
        <f>E616+E617</f>
        <v>146.19999999999999</v>
      </c>
      <c r="F615" s="14">
        <f>F616+F617</f>
        <v>146.19999999999999</v>
      </c>
      <c r="G615" s="110"/>
      <c r="H615" s="103"/>
      <c r="I615" s="103"/>
      <c r="J615" s="110"/>
    </row>
    <row r="616" spans="1:10" ht="15.75" customHeight="1">
      <c r="A616" s="106"/>
      <c r="B616" s="98"/>
      <c r="C616" s="127"/>
      <c r="D616" s="15" t="s">
        <v>22</v>
      </c>
      <c r="E616" s="14">
        <v>146.19999999999999</v>
      </c>
      <c r="F616" s="14">
        <v>146.19999999999999</v>
      </c>
      <c r="G616" s="110"/>
      <c r="H616" s="103"/>
      <c r="I616" s="103"/>
      <c r="J616" s="110"/>
    </row>
    <row r="617" spans="1:10" ht="15.75" customHeight="1">
      <c r="A617" s="106"/>
      <c r="B617" s="98"/>
      <c r="C617" s="127"/>
      <c r="D617" s="15" t="s">
        <v>20</v>
      </c>
      <c r="E617" s="14">
        <v>0</v>
      </c>
      <c r="F617" s="14">
        <v>0</v>
      </c>
      <c r="G617" s="110"/>
      <c r="H617" s="103"/>
      <c r="I617" s="103"/>
      <c r="J617" s="110"/>
    </row>
    <row r="618" spans="1:10" ht="15.75" customHeight="1">
      <c r="A618" s="106"/>
      <c r="B618" s="98" t="s">
        <v>91</v>
      </c>
      <c r="C618" s="127"/>
      <c r="D618" s="15" t="s">
        <v>58</v>
      </c>
      <c r="E618" s="14">
        <f>E619+E620</f>
        <v>0</v>
      </c>
      <c r="F618" s="14">
        <f>F619+F620</f>
        <v>0</v>
      </c>
      <c r="G618" s="110"/>
      <c r="H618" s="103"/>
      <c r="I618" s="103"/>
      <c r="J618" s="110"/>
    </row>
    <row r="619" spans="1:10" ht="15.75" customHeight="1">
      <c r="A619" s="106"/>
      <c r="B619" s="98"/>
      <c r="C619" s="127"/>
      <c r="D619" s="15" t="s">
        <v>22</v>
      </c>
      <c r="E619" s="14">
        <v>0</v>
      </c>
      <c r="F619" s="14">
        <v>0</v>
      </c>
      <c r="G619" s="110"/>
      <c r="H619" s="103"/>
      <c r="I619" s="103"/>
      <c r="J619" s="110"/>
    </row>
    <row r="620" spans="1:10" ht="15.75" customHeight="1">
      <c r="A620" s="106"/>
      <c r="B620" s="98"/>
      <c r="C620" s="127"/>
      <c r="D620" s="15" t="s">
        <v>20</v>
      </c>
      <c r="E620" s="14">
        <v>0</v>
      </c>
      <c r="F620" s="14">
        <v>0</v>
      </c>
      <c r="G620" s="110"/>
      <c r="H620" s="103"/>
      <c r="I620" s="103"/>
      <c r="J620" s="110"/>
    </row>
    <row r="621" spans="1:10" ht="15.75" customHeight="1">
      <c r="A621" s="106"/>
      <c r="B621" s="98" t="s">
        <v>154</v>
      </c>
      <c r="C621" s="127"/>
      <c r="D621" s="15" t="s">
        <v>58</v>
      </c>
      <c r="E621" s="14">
        <f>E622+E623</f>
        <v>136.4</v>
      </c>
      <c r="F621" s="14">
        <f>F622+F623</f>
        <v>136.4</v>
      </c>
      <c r="G621" s="110"/>
      <c r="H621" s="103"/>
      <c r="I621" s="103"/>
      <c r="J621" s="110"/>
    </row>
    <row r="622" spans="1:10" ht="15.75" customHeight="1">
      <c r="A622" s="106"/>
      <c r="B622" s="98"/>
      <c r="C622" s="127"/>
      <c r="D622" s="15" t="s">
        <v>22</v>
      </c>
      <c r="E622" s="14">
        <v>136.4</v>
      </c>
      <c r="F622" s="14">
        <v>136.4</v>
      </c>
      <c r="G622" s="110"/>
      <c r="H622" s="103"/>
      <c r="I622" s="103"/>
      <c r="J622" s="110"/>
    </row>
    <row r="623" spans="1:10" ht="15.75" customHeight="1">
      <c r="A623" s="106"/>
      <c r="B623" s="98"/>
      <c r="C623" s="128"/>
      <c r="D623" s="15" t="s">
        <v>20</v>
      </c>
      <c r="E623" s="14">
        <v>0</v>
      </c>
      <c r="F623" s="14">
        <v>0</v>
      </c>
      <c r="G623" s="110"/>
      <c r="H623" s="112"/>
      <c r="I623" s="112"/>
      <c r="J623" s="110"/>
    </row>
    <row r="624" spans="1:10" ht="15.75" customHeight="1">
      <c r="A624" s="106" t="s">
        <v>159</v>
      </c>
      <c r="B624" s="140" t="s">
        <v>64</v>
      </c>
      <c r="C624" s="126" t="s">
        <v>24</v>
      </c>
      <c r="D624" s="15" t="s">
        <v>58</v>
      </c>
      <c r="E624" s="17">
        <f>E625+E626</f>
        <v>1467</v>
      </c>
      <c r="F624" s="17">
        <f>F625+F626</f>
        <v>1467</v>
      </c>
      <c r="G624" s="110"/>
      <c r="H624" s="102">
        <v>90</v>
      </c>
      <c r="I624" s="102">
        <v>130</v>
      </c>
      <c r="J624" s="110"/>
    </row>
    <row r="625" spans="1:10" ht="15.75" customHeight="1">
      <c r="A625" s="106"/>
      <c r="B625" s="140"/>
      <c r="C625" s="127"/>
      <c r="D625" s="15" t="s">
        <v>22</v>
      </c>
      <c r="E625" s="14">
        <f>E628+E631+E634</f>
        <v>1467</v>
      </c>
      <c r="F625" s="14">
        <f>F628+F631+F634</f>
        <v>1467</v>
      </c>
      <c r="G625" s="110"/>
      <c r="H625" s="103"/>
      <c r="I625" s="103"/>
      <c r="J625" s="110"/>
    </row>
    <row r="626" spans="1:10" ht="15.75" customHeight="1">
      <c r="A626" s="106"/>
      <c r="B626" s="140"/>
      <c r="C626" s="127"/>
      <c r="D626" s="15" t="s">
        <v>20</v>
      </c>
      <c r="E626" s="14">
        <f>E629+E632+E635</f>
        <v>0</v>
      </c>
      <c r="F626" s="14">
        <f>F629+F632+F635</f>
        <v>0</v>
      </c>
      <c r="G626" s="110"/>
      <c r="H626" s="103"/>
      <c r="I626" s="103"/>
      <c r="J626" s="110"/>
    </row>
    <row r="627" spans="1:10" ht="15.75" customHeight="1">
      <c r="A627" s="106"/>
      <c r="B627" s="98" t="s">
        <v>153</v>
      </c>
      <c r="C627" s="127"/>
      <c r="D627" s="15" t="s">
        <v>58</v>
      </c>
      <c r="E627" s="14">
        <f>E628+E629</f>
        <v>1251.3</v>
      </c>
      <c r="F627" s="14">
        <f>F628+F629</f>
        <v>1251.3</v>
      </c>
      <c r="G627" s="110"/>
      <c r="H627" s="103"/>
      <c r="I627" s="103"/>
      <c r="J627" s="110"/>
    </row>
    <row r="628" spans="1:10" ht="15.75" customHeight="1">
      <c r="A628" s="106"/>
      <c r="B628" s="98"/>
      <c r="C628" s="127"/>
      <c r="D628" s="15" t="s">
        <v>22</v>
      </c>
      <c r="E628" s="14">
        <v>1251.3</v>
      </c>
      <c r="F628" s="14">
        <v>1251.3</v>
      </c>
      <c r="G628" s="110"/>
      <c r="H628" s="103"/>
      <c r="I628" s="103"/>
      <c r="J628" s="110"/>
    </row>
    <row r="629" spans="1:10" ht="15.75" customHeight="1">
      <c r="A629" s="106"/>
      <c r="B629" s="98"/>
      <c r="C629" s="127"/>
      <c r="D629" s="15" t="s">
        <v>20</v>
      </c>
      <c r="E629" s="14">
        <v>0</v>
      </c>
      <c r="F629" s="14">
        <v>0</v>
      </c>
      <c r="G629" s="110"/>
      <c r="H629" s="103"/>
      <c r="I629" s="103"/>
      <c r="J629" s="110"/>
    </row>
    <row r="630" spans="1:10" ht="15.75" customHeight="1">
      <c r="A630" s="106"/>
      <c r="B630" s="98" t="s">
        <v>91</v>
      </c>
      <c r="C630" s="127"/>
      <c r="D630" s="15" t="s">
        <v>58</v>
      </c>
      <c r="E630" s="14">
        <f>E631+E632</f>
        <v>0</v>
      </c>
      <c r="F630" s="14">
        <f>F631+F632</f>
        <v>0</v>
      </c>
      <c r="G630" s="110"/>
      <c r="H630" s="103"/>
      <c r="I630" s="103"/>
      <c r="J630" s="110"/>
    </row>
    <row r="631" spans="1:10" ht="15.75" customHeight="1">
      <c r="A631" s="106"/>
      <c r="B631" s="98"/>
      <c r="C631" s="127"/>
      <c r="D631" s="15" t="s">
        <v>22</v>
      </c>
      <c r="E631" s="14">
        <v>0</v>
      </c>
      <c r="F631" s="14">
        <v>0</v>
      </c>
      <c r="G631" s="110"/>
      <c r="H631" s="103"/>
      <c r="I631" s="103"/>
      <c r="J631" s="110"/>
    </row>
    <row r="632" spans="1:10" ht="15.75" customHeight="1">
      <c r="A632" s="106"/>
      <c r="B632" s="98"/>
      <c r="C632" s="127"/>
      <c r="D632" s="15" t="s">
        <v>20</v>
      </c>
      <c r="E632" s="14">
        <v>0</v>
      </c>
      <c r="F632" s="14">
        <v>0</v>
      </c>
      <c r="G632" s="110"/>
      <c r="H632" s="103"/>
      <c r="I632" s="103"/>
      <c r="J632" s="110"/>
    </row>
    <row r="633" spans="1:10" ht="15.75" customHeight="1">
      <c r="A633" s="106"/>
      <c r="B633" s="98" t="s">
        <v>154</v>
      </c>
      <c r="C633" s="127"/>
      <c r="D633" s="15" t="s">
        <v>58</v>
      </c>
      <c r="E633" s="14">
        <f>E634+E635</f>
        <v>215.7</v>
      </c>
      <c r="F633" s="14">
        <f>F634+F635</f>
        <v>215.7</v>
      </c>
      <c r="G633" s="110"/>
      <c r="H633" s="103"/>
      <c r="I633" s="103"/>
      <c r="J633" s="110"/>
    </row>
    <row r="634" spans="1:10" ht="15.75" customHeight="1">
      <c r="A634" s="106"/>
      <c r="B634" s="98"/>
      <c r="C634" s="127"/>
      <c r="D634" s="15" t="s">
        <v>22</v>
      </c>
      <c r="E634" s="14">
        <v>215.7</v>
      </c>
      <c r="F634" s="14">
        <v>215.7</v>
      </c>
      <c r="G634" s="110"/>
      <c r="H634" s="103"/>
      <c r="I634" s="103"/>
      <c r="J634" s="110"/>
    </row>
    <row r="635" spans="1:10" ht="15.75" customHeight="1">
      <c r="A635" s="106"/>
      <c r="B635" s="98"/>
      <c r="C635" s="128"/>
      <c r="D635" s="15" t="s">
        <v>20</v>
      </c>
      <c r="E635" s="14">
        <v>0</v>
      </c>
      <c r="F635" s="14">
        <v>0</v>
      </c>
      <c r="G635" s="110"/>
      <c r="H635" s="112"/>
      <c r="I635" s="112"/>
      <c r="J635" s="111"/>
    </row>
    <row r="636" spans="1:10" ht="15.75" customHeight="1">
      <c r="A636" s="106" t="s">
        <v>160</v>
      </c>
      <c r="B636" s="140" t="s">
        <v>64</v>
      </c>
      <c r="C636" s="126" t="s">
        <v>24</v>
      </c>
      <c r="D636" s="15" t="s">
        <v>58</v>
      </c>
      <c r="E636" s="17">
        <f>E637+E638</f>
        <v>239.7</v>
      </c>
      <c r="F636" s="17">
        <f>F637+F638</f>
        <v>238.8</v>
      </c>
      <c r="G636" s="97" t="s">
        <v>200</v>
      </c>
      <c r="H636" s="102">
        <v>10</v>
      </c>
      <c r="I636" s="102">
        <v>10</v>
      </c>
      <c r="J636" s="109"/>
    </row>
    <row r="637" spans="1:10" ht="15.75" customHeight="1">
      <c r="A637" s="106"/>
      <c r="B637" s="140"/>
      <c r="C637" s="127"/>
      <c r="D637" s="15" t="s">
        <v>22</v>
      </c>
      <c r="E637" s="14">
        <f>E640+E646+E649+E643</f>
        <v>239.7</v>
      </c>
      <c r="F637" s="14">
        <f>F640+F646+F649+F643</f>
        <v>238.8</v>
      </c>
      <c r="G637" s="97"/>
      <c r="H637" s="103"/>
      <c r="I637" s="103"/>
      <c r="J637" s="110"/>
    </row>
    <row r="638" spans="1:10" ht="15.75" customHeight="1">
      <c r="A638" s="106"/>
      <c r="B638" s="140"/>
      <c r="C638" s="127"/>
      <c r="D638" s="15" t="s">
        <v>20</v>
      </c>
      <c r="E638" s="14">
        <f>E641+E647+E650</f>
        <v>0</v>
      </c>
      <c r="F638" s="14">
        <f>F641+F647+F650</f>
        <v>0</v>
      </c>
      <c r="G638" s="97"/>
      <c r="H638" s="103"/>
      <c r="I638" s="103"/>
      <c r="J638" s="110"/>
    </row>
    <row r="639" spans="1:10" ht="15.75" customHeight="1">
      <c r="A639" s="106"/>
      <c r="B639" s="98" t="s">
        <v>153</v>
      </c>
      <c r="C639" s="127"/>
      <c r="D639" s="15" t="s">
        <v>58</v>
      </c>
      <c r="E639" s="14">
        <f>E640+E641</f>
        <v>0</v>
      </c>
      <c r="F639" s="14">
        <f>F640+F641</f>
        <v>0</v>
      </c>
      <c r="G639" s="97"/>
      <c r="H639" s="103"/>
      <c r="I639" s="103"/>
      <c r="J639" s="110"/>
    </row>
    <row r="640" spans="1:10" ht="15.75" customHeight="1">
      <c r="A640" s="106"/>
      <c r="B640" s="98"/>
      <c r="C640" s="127"/>
      <c r="D640" s="15" t="s">
        <v>22</v>
      </c>
      <c r="E640" s="14">
        <v>0</v>
      </c>
      <c r="F640" s="14">
        <v>0</v>
      </c>
      <c r="G640" s="97"/>
      <c r="H640" s="103"/>
      <c r="I640" s="103"/>
      <c r="J640" s="110"/>
    </row>
    <row r="641" spans="1:10" ht="15.75" customHeight="1">
      <c r="A641" s="106"/>
      <c r="B641" s="98"/>
      <c r="C641" s="127"/>
      <c r="D641" s="15" t="s">
        <v>20</v>
      </c>
      <c r="E641" s="14">
        <v>0</v>
      </c>
      <c r="F641" s="14">
        <v>0</v>
      </c>
      <c r="G641" s="97"/>
      <c r="H641" s="103"/>
      <c r="I641" s="103"/>
      <c r="J641" s="110"/>
    </row>
    <row r="642" spans="1:10" ht="15.75" customHeight="1">
      <c r="A642" s="106"/>
      <c r="B642" s="98" t="s">
        <v>62</v>
      </c>
      <c r="C642" s="127"/>
      <c r="D642" s="15" t="s">
        <v>58</v>
      </c>
      <c r="E642" s="14">
        <f>E643+E644</f>
        <v>89.7</v>
      </c>
      <c r="F642" s="14">
        <f>F643+F644</f>
        <v>88.8</v>
      </c>
      <c r="G642" s="97"/>
      <c r="H642" s="103"/>
      <c r="I642" s="103"/>
      <c r="J642" s="110"/>
    </row>
    <row r="643" spans="1:10" ht="15.75" customHeight="1">
      <c r="A643" s="106"/>
      <c r="B643" s="98"/>
      <c r="C643" s="127"/>
      <c r="D643" s="15" t="s">
        <v>22</v>
      </c>
      <c r="E643" s="14">
        <v>89.7</v>
      </c>
      <c r="F643" s="14">
        <v>88.8</v>
      </c>
      <c r="G643" s="97"/>
      <c r="H643" s="103"/>
      <c r="I643" s="103"/>
      <c r="J643" s="110"/>
    </row>
    <row r="644" spans="1:10" ht="15.75" customHeight="1">
      <c r="A644" s="106"/>
      <c r="B644" s="98"/>
      <c r="C644" s="127"/>
      <c r="D644" s="15" t="s">
        <v>20</v>
      </c>
      <c r="E644" s="14">
        <v>0</v>
      </c>
      <c r="F644" s="14">
        <v>0</v>
      </c>
      <c r="G644" s="97"/>
      <c r="H644" s="103"/>
      <c r="I644" s="103"/>
      <c r="J644" s="110"/>
    </row>
    <row r="645" spans="1:10" ht="15.75" customHeight="1">
      <c r="A645" s="106"/>
      <c r="B645" s="98" t="s">
        <v>91</v>
      </c>
      <c r="C645" s="127"/>
      <c r="D645" s="15" t="s">
        <v>58</v>
      </c>
      <c r="E645" s="14">
        <f>E646+E647</f>
        <v>0</v>
      </c>
      <c r="F645" s="14">
        <f>F646+F647</f>
        <v>0</v>
      </c>
      <c r="G645" s="97"/>
      <c r="H645" s="103"/>
      <c r="I645" s="103"/>
      <c r="J645" s="110"/>
    </row>
    <row r="646" spans="1:10" ht="15.75" customHeight="1">
      <c r="A646" s="106"/>
      <c r="B646" s="98"/>
      <c r="C646" s="127"/>
      <c r="D646" s="15" t="s">
        <v>22</v>
      </c>
      <c r="E646" s="14">
        <v>0</v>
      </c>
      <c r="F646" s="14">
        <v>0</v>
      </c>
      <c r="G646" s="97"/>
      <c r="H646" s="103"/>
      <c r="I646" s="103"/>
      <c r="J646" s="110"/>
    </row>
    <row r="647" spans="1:10" ht="15.75" customHeight="1">
      <c r="A647" s="106"/>
      <c r="B647" s="98"/>
      <c r="C647" s="127"/>
      <c r="D647" s="15" t="s">
        <v>20</v>
      </c>
      <c r="E647" s="14">
        <v>0</v>
      </c>
      <c r="F647" s="14">
        <v>0</v>
      </c>
      <c r="G647" s="97"/>
      <c r="H647" s="103"/>
      <c r="I647" s="103"/>
      <c r="J647" s="110"/>
    </row>
    <row r="648" spans="1:10" ht="15.75" customHeight="1">
      <c r="A648" s="106"/>
      <c r="B648" s="98" t="s">
        <v>154</v>
      </c>
      <c r="C648" s="127"/>
      <c r="D648" s="15" t="s">
        <v>58</v>
      </c>
      <c r="E648" s="14">
        <f>E649+E650</f>
        <v>150</v>
      </c>
      <c r="F648" s="14">
        <f>F649+F650</f>
        <v>150</v>
      </c>
      <c r="G648" s="97"/>
      <c r="H648" s="103"/>
      <c r="I648" s="103"/>
      <c r="J648" s="110"/>
    </row>
    <row r="649" spans="1:10" ht="15.75" customHeight="1">
      <c r="A649" s="106"/>
      <c r="B649" s="98"/>
      <c r="C649" s="127"/>
      <c r="D649" s="15" t="s">
        <v>22</v>
      </c>
      <c r="E649" s="14">
        <v>150</v>
      </c>
      <c r="F649" s="14">
        <v>150</v>
      </c>
      <c r="G649" s="97"/>
      <c r="H649" s="103"/>
      <c r="I649" s="103"/>
      <c r="J649" s="110"/>
    </row>
    <row r="650" spans="1:10" ht="15.75" customHeight="1">
      <c r="A650" s="106"/>
      <c r="B650" s="98"/>
      <c r="C650" s="128"/>
      <c r="D650" s="15" t="s">
        <v>20</v>
      </c>
      <c r="E650" s="14">
        <v>0</v>
      </c>
      <c r="F650" s="14">
        <v>0</v>
      </c>
      <c r="G650" s="97"/>
      <c r="H650" s="112"/>
      <c r="I650" s="112"/>
      <c r="J650" s="111"/>
    </row>
    <row r="651" spans="1:10" ht="15.75" customHeight="1">
      <c r="A651" s="139" t="s">
        <v>161</v>
      </c>
      <c r="B651" s="140" t="s">
        <v>64</v>
      </c>
      <c r="C651" s="126" t="s">
        <v>24</v>
      </c>
      <c r="D651" s="15" t="s">
        <v>58</v>
      </c>
      <c r="E651" s="17">
        <f>E652+E653</f>
        <v>24.2</v>
      </c>
      <c r="F651" s="17">
        <f>F652+F653</f>
        <v>24.2</v>
      </c>
      <c r="G651" s="102" t="s">
        <v>0</v>
      </c>
      <c r="H651" s="102" t="s">
        <v>0</v>
      </c>
      <c r="I651" s="102" t="s">
        <v>0</v>
      </c>
      <c r="J651" s="104"/>
    </row>
    <row r="652" spans="1:10" ht="15.75" customHeight="1">
      <c r="A652" s="139"/>
      <c r="B652" s="140"/>
      <c r="C652" s="127"/>
      <c r="D652" s="15" t="s">
        <v>22</v>
      </c>
      <c r="E652" s="14">
        <f>E655+E658</f>
        <v>24.2</v>
      </c>
      <c r="F652" s="14">
        <f>F655+F658</f>
        <v>24.2</v>
      </c>
      <c r="G652" s="103"/>
      <c r="H652" s="103"/>
      <c r="I652" s="103"/>
      <c r="J652" s="105"/>
    </row>
    <row r="653" spans="1:10" ht="15.75" customHeight="1">
      <c r="A653" s="139"/>
      <c r="B653" s="140"/>
      <c r="C653" s="127"/>
      <c r="D653" s="15" t="s">
        <v>20</v>
      </c>
      <c r="E653" s="14">
        <f>E656+E659</f>
        <v>0</v>
      </c>
      <c r="F653" s="14">
        <f>F656+F659</f>
        <v>0</v>
      </c>
      <c r="G653" s="103"/>
      <c r="H653" s="103"/>
      <c r="I653" s="103"/>
      <c r="J653" s="105"/>
    </row>
    <row r="654" spans="1:10" ht="15.75" customHeight="1">
      <c r="A654" s="139"/>
      <c r="B654" s="98" t="s">
        <v>153</v>
      </c>
      <c r="C654" s="127"/>
      <c r="D654" s="15" t="s">
        <v>58</v>
      </c>
      <c r="E654" s="17">
        <f>E655+E656</f>
        <v>24.2</v>
      </c>
      <c r="F654" s="17">
        <f>F655+F656</f>
        <v>24.2</v>
      </c>
      <c r="G654" s="103"/>
      <c r="H654" s="103"/>
      <c r="I654" s="103"/>
      <c r="J654" s="105"/>
    </row>
    <row r="655" spans="1:10" ht="15.75" customHeight="1">
      <c r="A655" s="139"/>
      <c r="B655" s="98"/>
      <c r="C655" s="127"/>
      <c r="D655" s="15" t="s">
        <v>22</v>
      </c>
      <c r="E655" s="14">
        <f>E664+E673+E682</f>
        <v>24.2</v>
      </c>
      <c r="F655" s="14">
        <f>F664+F673+F682</f>
        <v>24.2</v>
      </c>
      <c r="G655" s="103"/>
      <c r="H655" s="103"/>
      <c r="I655" s="103"/>
      <c r="J655" s="105"/>
    </row>
    <row r="656" spans="1:10" ht="15.75" customHeight="1">
      <c r="A656" s="139"/>
      <c r="B656" s="98"/>
      <c r="C656" s="127"/>
      <c r="D656" s="15" t="s">
        <v>20</v>
      </c>
      <c r="E656" s="14">
        <f>E665+E674+E683</f>
        <v>0</v>
      </c>
      <c r="F656" s="14">
        <f>F665+F674+F683</f>
        <v>0</v>
      </c>
      <c r="G656" s="103"/>
      <c r="H656" s="103"/>
      <c r="I656" s="103"/>
      <c r="J656" s="105"/>
    </row>
    <row r="657" spans="1:10" ht="15.75" customHeight="1">
      <c r="A657" s="139"/>
      <c r="B657" s="98" t="s">
        <v>91</v>
      </c>
      <c r="C657" s="127"/>
      <c r="D657" s="15" t="s">
        <v>58</v>
      </c>
      <c r="E657" s="14">
        <f>E658+E659</f>
        <v>0</v>
      </c>
      <c r="F657" s="14">
        <f>F658+F659</f>
        <v>0</v>
      </c>
      <c r="G657" s="103"/>
      <c r="H657" s="103"/>
      <c r="I657" s="103"/>
      <c r="J657" s="105"/>
    </row>
    <row r="658" spans="1:10" ht="15.75" customHeight="1">
      <c r="A658" s="139"/>
      <c r="B658" s="98"/>
      <c r="C658" s="127"/>
      <c r="D658" s="15" t="s">
        <v>22</v>
      </c>
      <c r="E658" s="14">
        <f>E667+E676+E685</f>
        <v>0</v>
      </c>
      <c r="F658" s="14">
        <f>F667+F676+F685</f>
        <v>0</v>
      </c>
      <c r="G658" s="103"/>
      <c r="H658" s="103"/>
      <c r="I658" s="103"/>
      <c r="J658" s="105"/>
    </row>
    <row r="659" spans="1:10" ht="15.75" customHeight="1">
      <c r="A659" s="139"/>
      <c r="B659" s="98"/>
      <c r="C659" s="128"/>
      <c r="D659" s="15" t="s">
        <v>20</v>
      </c>
      <c r="E659" s="14">
        <f>E668+E677+E686</f>
        <v>0</v>
      </c>
      <c r="F659" s="14">
        <f>F668+F677+F686</f>
        <v>0</v>
      </c>
      <c r="G659" s="112"/>
      <c r="H659" s="112"/>
      <c r="I659" s="112"/>
      <c r="J659" s="114"/>
    </row>
    <row r="660" spans="1:10" ht="15.75" customHeight="1">
      <c r="A660" s="99" t="s">
        <v>162</v>
      </c>
      <c r="B660" s="140" t="s">
        <v>64</v>
      </c>
      <c r="C660" s="126" t="s">
        <v>24</v>
      </c>
      <c r="D660" s="15" t="s">
        <v>58</v>
      </c>
      <c r="E660" s="14">
        <f>E661+E662</f>
        <v>0</v>
      </c>
      <c r="F660" s="14">
        <f>F661+F662</f>
        <v>0</v>
      </c>
      <c r="G660" s="109" t="s">
        <v>2</v>
      </c>
      <c r="H660" s="102">
        <v>0</v>
      </c>
      <c r="I660" s="102">
        <v>0</v>
      </c>
      <c r="J660" s="109"/>
    </row>
    <row r="661" spans="1:10" ht="15.75" customHeight="1">
      <c r="A661" s="100"/>
      <c r="B661" s="140"/>
      <c r="C661" s="127"/>
      <c r="D661" s="15" t="s">
        <v>22</v>
      </c>
      <c r="E661" s="14">
        <f>E664+E667</f>
        <v>0</v>
      </c>
      <c r="F661" s="14">
        <f>F664+F667</f>
        <v>0</v>
      </c>
      <c r="G661" s="110"/>
      <c r="H661" s="103"/>
      <c r="I661" s="103"/>
      <c r="J661" s="110"/>
    </row>
    <row r="662" spans="1:10" ht="15.75" customHeight="1">
      <c r="A662" s="100"/>
      <c r="B662" s="140"/>
      <c r="C662" s="127"/>
      <c r="D662" s="15" t="s">
        <v>20</v>
      </c>
      <c r="E662" s="14">
        <f>E665+E668</f>
        <v>0</v>
      </c>
      <c r="F662" s="14">
        <f>F665+F668</f>
        <v>0</v>
      </c>
      <c r="G662" s="110"/>
      <c r="H662" s="103"/>
      <c r="I662" s="103"/>
      <c r="J662" s="110"/>
    </row>
    <row r="663" spans="1:10" ht="15.75" customHeight="1">
      <c r="A663" s="100"/>
      <c r="B663" s="98" t="s">
        <v>153</v>
      </c>
      <c r="C663" s="127"/>
      <c r="D663" s="15" t="s">
        <v>58</v>
      </c>
      <c r="E663" s="14">
        <f>E664+E665</f>
        <v>0</v>
      </c>
      <c r="F663" s="14">
        <f>F664+F665</f>
        <v>0</v>
      </c>
      <c r="G663" s="110"/>
      <c r="H663" s="103"/>
      <c r="I663" s="103"/>
      <c r="J663" s="110"/>
    </row>
    <row r="664" spans="1:10" ht="15.75" customHeight="1">
      <c r="A664" s="100"/>
      <c r="B664" s="98"/>
      <c r="C664" s="127"/>
      <c r="D664" s="15" t="s">
        <v>22</v>
      </c>
      <c r="E664" s="14">
        <v>0</v>
      </c>
      <c r="F664" s="14">
        <v>0</v>
      </c>
      <c r="G664" s="110"/>
      <c r="H664" s="103"/>
      <c r="I664" s="103"/>
      <c r="J664" s="110"/>
    </row>
    <row r="665" spans="1:10" ht="15.75" customHeight="1">
      <c r="A665" s="100"/>
      <c r="B665" s="98"/>
      <c r="C665" s="127"/>
      <c r="D665" s="15" t="s">
        <v>20</v>
      </c>
      <c r="E665" s="14">
        <v>0</v>
      </c>
      <c r="F665" s="14">
        <v>0</v>
      </c>
      <c r="G665" s="110"/>
      <c r="H665" s="103"/>
      <c r="I665" s="103"/>
      <c r="J665" s="110"/>
    </row>
    <row r="666" spans="1:10" ht="15.75" customHeight="1">
      <c r="A666" s="100"/>
      <c r="B666" s="98" t="s">
        <v>91</v>
      </c>
      <c r="C666" s="127"/>
      <c r="D666" s="15" t="s">
        <v>58</v>
      </c>
      <c r="E666" s="14">
        <f>E667+E668</f>
        <v>0</v>
      </c>
      <c r="F666" s="14">
        <f>F667+F668</f>
        <v>0</v>
      </c>
      <c r="G666" s="110"/>
      <c r="H666" s="103"/>
      <c r="I666" s="103"/>
      <c r="J666" s="110"/>
    </row>
    <row r="667" spans="1:10" ht="15.75" customHeight="1">
      <c r="A667" s="100"/>
      <c r="B667" s="98"/>
      <c r="C667" s="127"/>
      <c r="D667" s="15" t="s">
        <v>22</v>
      </c>
      <c r="E667" s="14">
        <v>0</v>
      </c>
      <c r="F667" s="14">
        <v>0</v>
      </c>
      <c r="G667" s="110"/>
      <c r="H667" s="103"/>
      <c r="I667" s="103"/>
      <c r="J667" s="110"/>
    </row>
    <row r="668" spans="1:10" ht="15.75" customHeight="1">
      <c r="A668" s="101"/>
      <c r="B668" s="98"/>
      <c r="C668" s="128"/>
      <c r="D668" s="15" t="s">
        <v>20</v>
      </c>
      <c r="E668" s="14">
        <v>0</v>
      </c>
      <c r="F668" s="14">
        <v>0</v>
      </c>
      <c r="G668" s="110"/>
      <c r="H668" s="112"/>
      <c r="I668" s="112"/>
      <c r="J668" s="111"/>
    </row>
    <row r="669" spans="1:10" ht="15.75" customHeight="1">
      <c r="A669" s="106" t="s">
        <v>163</v>
      </c>
      <c r="B669" s="140" t="s">
        <v>64</v>
      </c>
      <c r="C669" s="126" t="s">
        <v>24</v>
      </c>
      <c r="D669" s="15" t="s">
        <v>58</v>
      </c>
      <c r="E669" s="14">
        <f>E670+E671</f>
        <v>0</v>
      </c>
      <c r="F669" s="14">
        <f>F670+F671</f>
        <v>0</v>
      </c>
      <c r="G669" s="110"/>
      <c r="H669" s="102">
        <v>0</v>
      </c>
      <c r="I669" s="102">
        <v>0</v>
      </c>
      <c r="J669" s="97"/>
    </row>
    <row r="670" spans="1:10" ht="15.75" customHeight="1">
      <c r="A670" s="106"/>
      <c r="B670" s="140"/>
      <c r="C670" s="127"/>
      <c r="D670" s="15" t="s">
        <v>22</v>
      </c>
      <c r="E670" s="14">
        <f>E673+E676</f>
        <v>0</v>
      </c>
      <c r="F670" s="14">
        <f>F673+F676</f>
        <v>0</v>
      </c>
      <c r="G670" s="110"/>
      <c r="H670" s="103"/>
      <c r="I670" s="103"/>
      <c r="J670" s="97"/>
    </row>
    <row r="671" spans="1:10" ht="15.75" customHeight="1">
      <c r="A671" s="106"/>
      <c r="B671" s="140"/>
      <c r="C671" s="127"/>
      <c r="D671" s="15" t="s">
        <v>20</v>
      </c>
      <c r="E671" s="14">
        <f>E674+E677</f>
        <v>0</v>
      </c>
      <c r="F671" s="14">
        <f>F674+F677</f>
        <v>0</v>
      </c>
      <c r="G671" s="110"/>
      <c r="H671" s="103"/>
      <c r="I671" s="103"/>
      <c r="J671" s="97"/>
    </row>
    <row r="672" spans="1:10" ht="15.75" customHeight="1">
      <c r="A672" s="106"/>
      <c r="B672" s="98" t="s">
        <v>153</v>
      </c>
      <c r="C672" s="127"/>
      <c r="D672" s="15" t="s">
        <v>58</v>
      </c>
      <c r="E672" s="14">
        <f>E673+E674</f>
        <v>0</v>
      </c>
      <c r="F672" s="14">
        <f>F673+F674</f>
        <v>0</v>
      </c>
      <c r="G672" s="110"/>
      <c r="H672" s="103"/>
      <c r="I672" s="103"/>
      <c r="J672" s="97"/>
    </row>
    <row r="673" spans="1:10" ht="15.75" customHeight="1">
      <c r="A673" s="106"/>
      <c r="B673" s="98"/>
      <c r="C673" s="127"/>
      <c r="D673" s="15" t="s">
        <v>22</v>
      </c>
      <c r="E673" s="14">
        <v>0</v>
      </c>
      <c r="F673" s="14">
        <v>0</v>
      </c>
      <c r="G673" s="110"/>
      <c r="H673" s="103"/>
      <c r="I673" s="103"/>
      <c r="J673" s="97"/>
    </row>
    <row r="674" spans="1:10" ht="15.75" customHeight="1">
      <c r="A674" s="106"/>
      <c r="B674" s="98"/>
      <c r="C674" s="127"/>
      <c r="D674" s="15" t="s">
        <v>20</v>
      </c>
      <c r="E674" s="14">
        <v>0</v>
      </c>
      <c r="F674" s="14">
        <v>0</v>
      </c>
      <c r="G674" s="110"/>
      <c r="H674" s="103"/>
      <c r="I674" s="103"/>
      <c r="J674" s="97"/>
    </row>
    <row r="675" spans="1:10" ht="15.75" customHeight="1">
      <c r="A675" s="106"/>
      <c r="B675" s="98" t="s">
        <v>91</v>
      </c>
      <c r="C675" s="127"/>
      <c r="D675" s="15" t="s">
        <v>58</v>
      </c>
      <c r="E675" s="14">
        <f>E676+E677</f>
        <v>0</v>
      </c>
      <c r="F675" s="14">
        <f>F676+F677</f>
        <v>0</v>
      </c>
      <c r="G675" s="110"/>
      <c r="H675" s="103"/>
      <c r="I675" s="103"/>
      <c r="J675" s="97"/>
    </row>
    <row r="676" spans="1:10" ht="15.75" customHeight="1">
      <c r="A676" s="106"/>
      <c r="B676" s="98"/>
      <c r="C676" s="127"/>
      <c r="D676" s="15" t="s">
        <v>22</v>
      </c>
      <c r="E676" s="14">
        <v>0</v>
      </c>
      <c r="F676" s="14">
        <v>0</v>
      </c>
      <c r="G676" s="110"/>
      <c r="H676" s="103"/>
      <c r="I676" s="103"/>
      <c r="J676" s="97"/>
    </row>
    <row r="677" spans="1:10" ht="15.75" customHeight="1">
      <c r="A677" s="106"/>
      <c r="B677" s="98"/>
      <c r="C677" s="128"/>
      <c r="D677" s="15" t="s">
        <v>20</v>
      </c>
      <c r="E677" s="14">
        <v>0</v>
      </c>
      <c r="F677" s="14">
        <v>0</v>
      </c>
      <c r="G677" s="110"/>
      <c r="H677" s="112"/>
      <c r="I677" s="112"/>
      <c r="J677" s="97"/>
    </row>
    <row r="678" spans="1:10" ht="15.75" customHeight="1">
      <c r="A678" s="99" t="s">
        <v>164</v>
      </c>
      <c r="B678" s="140" t="s">
        <v>64</v>
      </c>
      <c r="C678" s="126" t="s">
        <v>24</v>
      </c>
      <c r="D678" s="15" t="s">
        <v>58</v>
      </c>
      <c r="E678" s="14">
        <f>E679+E680</f>
        <v>24.2</v>
      </c>
      <c r="F678" s="14">
        <f>F679+F680</f>
        <v>24.2</v>
      </c>
      <c r="G678" s="110"/>
      <c r="H678" s="102">
        <v>10</v>
      </c>
      <c r="I678" s="102">
        <v>10</v>
      </c>
      <c r="J678" s="110"/>
    </row>
    <row r="679" spans="1:10" ht="15.75" customHeight="1">
      <c r="A679" s="100"/>
      <c r="B679" s="140"/>
      <c r="C679" s="127"/>
      <c r="D679" s="15" t="s">
        <v>22</v>
      </c>
      <c r="E679" s="14">
        <f>E682+E685</f>
        <v>24.2</v>
      </c>
      <c r="F679" s="14">
        <f>F682+F685</f>
        <v>24.2</v>
      </c>
      <c r="G679" s="110"/>
      <c r="H679" s="103"/>
      <c r="I679" s="103"/>
      <c r="J679" s="110"/>
    </row>
    <row r="680" spans="1:10" ht="15.75" customHeight="1">
      <c r="A680" s="100"/>
      <c r="B680" s="140"/>
      <c r="C680" s="127"/>
      <c r="D680" s="15" t="s">
        <v>20</v>
      </c>
      <c r="E680" s="14">
        <f>E683+E686</f>
        <v>0</v>
      </c>
      <c r="F680" s="14">
        <f>F683+F686</f>
        <v>0</v>
      </c>
      <c r="G680" s="110"/>
      <c r="H680" s="103"/>
      <c r="I680" s="103"/>
      <c r="J680" s="110"/>
    </row>
    <row r="681" spans="1:10" ht="15.75" customHeight="1">
      <c r="A681" s="100"/>
      <c r="B681" s="98" t="s">
        <v>153</v>
      </c>
      <c r="C681" s="127"/>
      <c r="D681" s="15" t="s">
        <v>58</v>
      </c>
      <c r="E681" s="14">
        <f>E682+E683</f>
        <v>24.2</v>
      </c>
      <c r="F681" s="14">
        <f>F682+F683</f>
        <v>24.2</v>
      </c>
      <c r="G681" s="110"/>
      <c r="H681" s="103"/>
      <c r="I681" s="103"/>
      <c r="J681" s="110"/>
    </row>
    <row r="682" spans="1:10" ht="15.75" customHeight="1">
      <c r="A682" s="100"/>
      <c r="B682" s="98"/>
      <c r="C682" s="127"/>
      <c r="D682" s="15" t="s">
        <v>22</v>
      </c>
      <c r="E682" s="14">
        <v>24.2</v>
      </c>
      <c r="F682" s="14">
        <v>24.2</v>
      </c>
      <c r="G682" s="110"/>
      <c r="H682" s="103"/>
      <c r="I682" s="103"/>
      <c r="J682" s="110"/>
    </row>
    <row r="683" spans="1:10" ht="15.75" customHeight="1">
      <c r="A683" s="100"/>
      <c r="B683" s="98"/>
      <c r="C683" s="127"/>
      <c r="D683" s="15" t="s">
        <v>20</v>
      </c>
      <c r="E683" s="14">
        <v>0</v>
      </c>
      <c r="F683" s="14">
        <v>0</v>
      </c>
      <c r="G683" s="110"/>
      <c r="H683" s="103"/>
      <c r="I683" s="103"/>
      <c r="J683" s="110"/>
    </row>
    <row r="684" spans="1:10" ht="15.75" customHeight="1">
      <c r="A684" s="100"/>
      <c r="B684" s="98" t="s">
        <v>91</v>
      </c>
      <c r="C684" s="127"/>
      <c r="D684" s="15" t="s">
        <v>58</v>
      </c>
      <c r="E684" s="14">
        <f>E685+E686</f>
        <v>0</v>
      </c>
      <c r="F684" s="14">
        <f>F685+F686</f>
        <v>0</v>
      </c>
      <c r="G684" s="110"/>
      <c r="H684" s="103"/>
      <c r="I684" s="103"/>
      <c r="J684" s="110"/>
    </row>
    <row r="685" spans="1:10" ht="15.75" customHeight="1">
      <c r="A685" s="100"/>
      <c r="B685" s="98"/>
      <c r="C685" s="127"/>
      <c r="D685" s="15" t="s">
        <v>22</v>
      </c>
      <c r="E685" s="14">
        <v>0</v>
      </c>
      <c r="F685" s="14">
        <v>0</v>
      </c>
      <c r="G685" s="110"/>
      <c r="H685" s="103"/>
      <c r="I685" s="103"/>
      <c r="J685" s="110"/>
    </row>
    <row r="686" spans="1:10" ht="15.75" customHeight="1">
      <c r="A686" s="101"/>
      <c r="B686" s="98"/>
      <c r="C686" s="128"/>
      <c r="D686" s="15" t="s">
        <v>20</v>
      </c>
      <c r="E686" s="14">
        <v>0</v>
      </c>
      <c r="F686" s="14">
        <v>0</v>
      </c>
      <c r="G686" s="111"/>
      <c r="H686" s="112"/>
      <c r="I686" s="112"/>
      <c r="J686" s="111"/>
    </row>
    <row r="687" spans="1:10" ht="16.2">
      <c r="A687" s="139" t="s">
        <v>14</v>
      </c>
      <c r="B687" s="140" t="s">
        <v>64</v>
      </c>
      <c r="C687" s="126" t="s">
        <v>24</v>
      </c>
      <c r="D687" s="19" t="s">
        <v>58</v>
      </c>
      <c r="E687" s="13">
        <f>E688+E689</f>
        <v>39289.5</v>
      </c>
      <c r="F687" s="13">
        <f>F688+F689</f>
        <v>37844.07</v>
      </c>
      <c r="G687" s="102" t="s">
        <v>0</v>
      </c>
      <c r="H687" s="102" t="s">
        <v>0</v>
      </c>
      <c r="I687" s="102" t="s">
        <v>0</v>
      </c>
      <c r="J687" s="104"/>
    </row>
    <row r="688" spans="1:10" ht="41.4">
      <c r="A688" s="139"/>
      <c r="B688" s="140"/>
      <c r="C688" s="127"/>
      <c r="D688" s="1" t="s">
        <v>56</v>
      </c>
      <c r="E688" s="14">
        <f>E691+E697+E694</f>
        <v>33769.4</v>
      </c>
      <c r="F688" s="14">
        <f>F691+F697+F694</f>
        <v>32326.400000000001</v>
      </c>
      <c r="G688" s="103"/>
      <c r="H688" s="103"/>
      <c r="I688" s="103"/>
      <c r="J688" s="105"/>
    </row>
    <row r="689" spans="1:10" ht="41.4">
      <c r="A689" s="139"/>
      <c r="B689" s="140"/>
      <c r="C689" s="127"/>
      <c r="D689" s="1" t="s">
        <v>54</v>
      </c>
      <c r="E689" s="14">
        <f>E692+E698+E695</f>
        <v>5520.1</v>
      </c>
      <c r="F689" s="14">
        <f>F692+F698+F695</f>
        <v>5517.67</v>
      </c>
      <c r="G689" s="103"/>
      <c r="H689" s="103"/>
      <c r="I689" s="103"/>
      <c r="J689" s="105"/>
    </row>
    <row r="690" spans="1:10" ht="15.75" customHeight="1">
      <c r="A690" s="139"/>
      <c r="B690" s="98" t="s">
        <v>153</v>
      </c>
      <c r="C690" s="127"/>
      <c r="D690" s="15" t="s">
        <v>58</v>
      </c>
      <c r="E690" s="14">
        <f>E691+E692</f>
        <v>26787.3</v>
      </c>
      <c r="F690" s="14">
        <f>F691+F692</f>
        <v>26192.95</v>
      </c>
      <c r="G690" s="103"/>
      <c r="H690" s="103"/>
      <c r="I690" s="103"/>
      <c r="J690" s="105"/>
    </row>
    <row r="691" spans="1:10" ht="15.75" customHeight="1">
      <c r="A691" s="139"/>
      <c r="B691" s="98"/>
      <c r="C691" s="127"/>
      <c r="D691" s="15" t="s">
        <v>22</v>
      </c>
      <c r="E691" s="14">
        <f>E700</f>
        <v>23088.3</v>
      </c>
      <c r="F691" s="14">
        <f>F700</f>
        <v>22493.95</v>
      </c>
      <c r="G691" s="103"/>
      <c r="H691" s="103"/>
      <c r="I691" s="103"/>
      <c r="J691" s="105"/>
    </row>
    <row r="692" spans="1:10" ht="15.75" customHeight="1">
      <c r="A692" s="139"/>
      <c r="B692" s="98"/>
      <c r="C692" s="127"/>
      <c r="D692" s="15" t="s">
        <v>20</v>
      </c>
      <c r="E692" s="14">
        <f>E701</f>
        <v>3699</v>
      </c>
      <c r="F692" s="14">
        <f>F701</f>
        <v>3699</v>
      </c>
      <c r="G692" s="103"/>
      <c r="H692" s="103"/>
      <c r="I692" s="103"/>
      <c r="J692" s="105"/>
    </row>
    <row r="693" spans="1:10" ht="15.75" customHeight="1">
      <c r="A693" s="139"/>
      <c r="B693" s="98" t="s">
        <v>177</v>
      </c>
      <c r="C693" s="127"/>
      <c r="D693" s="15" t="s">
        <v>58</v>
      </c>
      <c r="E693" s="14">
        <f>E694+E695</f>
        <v>539</v>
      </c>
      <c r="F693" s="14">
        <f>F694+F695</f>
        <v>536.30100000000004</v>
      </c>
      <c r="G693" s="103"/>
      <c r="H693" s="103"/>
      <c r="I693" s="103"/>
      <c r="J693" s="105"/>
    </row>
    <row r="694" spans="1:10" ht="15.75" customHeight="1">
      <c r="A694" s="139"/>
      <c r="B694" s="98"/>
      <c r="C694" s="127"/>
      <c r="D694" s="15" t="s">
        <v>22</v>
      </c>
      <c r="E694" s="14">
        <f>E703+E709</f>
        <v>53.9</v>
      </c>
      <c r="F694" s="14">
        <f>F703+F709</f>
        <v>53.631</v>
      </c>
      <c r="G694" s="103"/>
      <c r="H694" s="103"/>
      <c r="I694" s="103"/>
      <c r="J694" s="105"/>
    </row>
    <row r="695" spans="1:10" ht="15.75" customHeight="1">
      <c r="A695" s="139"/>
      <c r="B695" s="98"/>
      <c r="C695" s="127"/>
      <c r="D695" s="15" t="s">
        <v>20</v>
      </c>
      <c r="E695" s="14">
        <f>E704+E710</f>
        <v>485.1</v>
      </c>
      <c r="F695" s="14">
        <f>F704+F710</f>
        <v>482.67</v>
      </c>
      <c r="G695" s="103"/>
      <c r="H695" s="103"/>
      <c r="I695" s="103"/>
      <c r="J695" s="105"/>
    </row>
    <row r="696" spans="1:10" ht="15.75" customHeight="1">
      <c r="A696" s="139"/>
      <c r="B696" s="98" t="s">
        <v>11</v>
      </c>
      <c r="C696" s="127"/>
      <c r="D696" s="15" t="s">
        <v>58</v>
      </c>
      <c r="E696" s="14">
        <f>E697+E698</f>
        <v>11963.2</v>
      </c>
      <c r="F696" s="14">
        <f>F697+F698</f>
        <v>11114.819</v>
      </c>
      <c r="G696" s="103"/>
      <c r="H696" s="103"/>
      <c r="I696" s="103"/>
      <c r="J696" s="105"/>
    </row>
    <row r="697" spans="1:10" ht="15.75" customHeight="1">
      <c r="A697" s="139"/>
      <c r="B697" s="98"/>
      <c r="C697" s="127"/>
      <c r="D697" s="15" t="s">
        <v>22</v>
      </c>
      <c r="E697" s="14">
        <f>E712</f>
        <v>10627.2</v>
      </c>
      <c r="F697" s="14">
        <f>F712</f>
        <v>9778.8189999999995</v>
      </c>
      <c r="G697" s="103"/>
      <c r="H697" s="103"/>
      <c r="I697" s="103"/>
      <c r="J697" s="105"/>
    </row>
    <row r="698" spans="1:10" ht="15.75" customHeight="1">
      <c r="A698" s="139"/>
      <c r="B698" s="98"/>
      <c r="C698" s="128"/>
      <c r="D698" s="15" t="s">
        <v>20</v>
      </c>
      <c r="E698" s="14">
        <f>E713</f>
        <v>1336</v>
      </c>
      <c r="F698" s="14">
        <f>F713</f>
        <v>1336</v>
      </c>
      <c r="G698" s="112"/>
      <c r="H698" s="112"/>
      <c r="I698" s="112"/>
      <c r="J698" s="114"/>
    </row>
    <row r="699" spans="1:10" ht="15.75" customHeight="1">
      <c r="A699" s="99" t="s">
        <v>165</v>
      </c>
      <c r="B699" s="98" t="s">
        <v>6</v>
      </c>
      <c r="C699" s="107" t="s">
        <v>24</v>
      </c>
      <c r="D699" s="15" t="s">
        <v>58</v>
      </c>
      <c r="E699" s="14">
        <f>E700+E701</f>
        <v>26787.3</v>
      </c>
      <c r="F699" s="14">
        <f>F700+F701</f>
        <v>26192.95</v>
      </c>
      <c r="G699" s="109" t="s">
        <v>12</v>
      </c>
      <c r="H699" s="102">
        <v>1</v>
      </c>
      <c r="I699" s="102">
        <v>1</v>
      </c>
      <c r="J699" s="104"/>
    </row>
    <row r="700" spans="1:10" ht="15.75" customHeight="1">
      <c r="A700" s="100"/>
      <c r="B700" s="98"/>
      <c r="C700" s="108"/>
      <c r="D700" s="15" t="s">
        <v>22</v>
      </c>
      <c r="E700" s="14">
        <v>23088.3</v>
      </c>
      <c r="F700" s="14">
        <v>22493.95</v>
      </c>
      <c r="G700" s="110"/>
      <c r="H700" s="103"/>
      <c r="I700" s="103"/>
      <c r="J700" s="105"/>
    </row>
    <row r="701" spans="1:10" ht="17.399999999999999" customHeight="1">
      <c r="A701" s="100"/>
      <c r="B701" s="98"/>
      <c r="C701" s="108"/>
      <c r="D701" s="15" t="s">
        <v>20</v>
      </c>
      <c r="E701" s="14">
        <v>3699</v>
      </c>
      <c r="F701" s="14">
        <v>3699</v>
      </c>
      <c r="G701" s="110"/>
      <c r="H701" s="103"/>
      <c r="I701" s="103"/>
      <c r="J701" s="105"/>
    </row>
    <row r="702" spans="1:10" ht="15.75" customHeight="1">
      <c r="A702" s="100"/>
      <c r="B702" s="98" t="s">
        <v>177</v>
      </c>
      <c r="C702" s="108"/>
      <c r="D702" s="15" t="s">
        <v>58</v>
      </c>
      <c r="E702" s="14">
        <f>E703+E704</f>
        <v>0</v>
      </c>
      <c r="F702" s="14">
        <f>F703+F704</f>
        <v>0</v>
      </c>
      <c r="G702" s="110"/>
      <c r="H702" s="103"/>
      <c r="I702" s="103"/>
      <c r="J702" s="105"/>
    </row>
    <row r="703" spans="1:10" ht="15.75" customHeight="1">
      <c r="A703" s="100"/>
      <c r="B703" s="98"/>
      <c r="C703" s="108"/>
      <c r="D703" s="15" t="s">
        <v>22</v>
      </c>
      <c r="E703" s="14">
        <v>0</v>
      </c>
      <c r="F703" s="14">
        <v>0</v>
      </c>
      <c r="G703" s="110"/>
      <c r="H703" s="103"/>
      <c r="I703" s="103"/>
      <c r="J703" s="105"/>
    </row>
    <row r="704" spans="1:10" ht="18" customHeight="1">
      <c r="A704" s="101"/>
      <c r="B704" s="98"/>
      <c r="C704" s="108"/>
      <c r="D704" s="15" t="s">
        <v>20</v>
      </c>
      <c r="E704" s="14">
        <v>0</v>
      </c>
      <c r="F704" s="14">
        <v>0</v>
      </c>
      <c r="G704" s="110"/>
      <c r="H704" s="103"/>
      <c r="I704" s="103"/>
      <c r="J704" s="105"/>
    </row>
    <row r="705" spans="1:11" ht="15.75" customHeight="1">
      <c r="A705" s="99" t="s">
        <v>298</v>
      </c>
      <c r="B705" s="98" t="s">
        <v>6</v>
      </c>
      <c r="C705" s="108"/>
      <c r="D705" s="15" t="s">
        <v>58</v>
      </c>
      <c r="E705" s="14">
        <f>E706+E707</f>
        <v>0</v>
      </c>
      <c r="F705" s="14">
        <f>F706+F707</f>
        <v>0</v>
      </c>
      <c r="G705" s="110"/>
      <c r="H705" s="103"/>
      <c r="I705" s="103"/>
      <c r="J705" s="105"/>
    </row>
    <row r="706" spans="1:11" ht="15.75" customHeight="1">
      <c r="A706" s="100"/>
      <c r="B706" s="98"/>
      <c r="C706" s="108"/>
      <c r="D706" s="15" t="s">
        <v>22</v>
      </c>
      <c r="E706" s="14">
        <v>0</v>
      </c>
      <c r="F706" s="14">
        <v>0</v>
      </c>
      <c r="G706" s="110"/>
      <c r="H706" s="103"/>
      <c r="I706" s="103"/>
      <c r="J706" s="105"/>
    </row>
    <row r="707" spans="1:11" ht="17.399999999999999" customHeight="1">
      <c r="A707" s="100"/>
      <c r="B707" s="98"/>
      <c r="C707" s="108"/>
      <c r="D707" s="15" t="s">
        <v>20</v>
      </c>
      <c r="E707" s="14">
        <v>0</v>
      </c>
      <c r="F707" s="14">
        <v>0</v>
      </c>
      <c r="G707" s="110"/>
      <c r="H707" s="103"/>
      <c r="I707" s="103"/>
      <c r="J707" s="105"/>
    </row>
    <row r="708" spans="1:11" ht="15.75" customHeight="1">
      <c r="A708" s="100"/>
      <c r="B708" s="98" t="s">
        <v>177</v>
      </c>
      <c r="C708" s="108"/>
      <c r="D708" s="15" t="s">
        <v>58</v>
      </c>
      <c r="E708" s="14">
        <f>E709+E710</f>
        <v>539</v>
      </c>
      <c r="F708" s="14">
        <f>F709+F710</f>
        <v>536.30100000000004</v>
      </c>
      <c r="G708" s="110"/>
      <c r="H708" s="103"/>
      <c r="I708" s="103"/>
      <c r="J708" s="105"/>
    </row>
    <row r="709" spans="1:11" ht="15.75" customHeight="1">
      <c r="A709" s="100"/>
      <c r="B709" s="98"/>
      <c r="C709" s="108"/>
      <c r="D709" s="15" t="s">
        <v>22</v>
      </c>
      <c r="E709" s="14">
        <v>53.9</v>
      </c>
      <c r="F709" s="14">
        <v>53.631</v>
      </c>
      <c r="G709" s="110"/>
      <c r="H709" s="103"/>
      <c r="I709" s="103"/>
      <c r="J709" s="105"/>
    </row>
    <row r="710" spans="1:11" ht="18" customHeight="1">
      <c r="A710" s="101"/>
      <c r="B710" s="98"/>
      <c r="C710" s="108"/>
      <c r="D710" s="15" t="s">
        <v>20</v>
      </c>
      <c r="E710" s="14">
        <v>485.1</v>
      </c>
      <c r="F710" s="14">
        <v>482.67</v>
      </c>
      <c r="G710" s="110"/>
      <c r="H710" s="103"/>
      <c r="I710" s="103"/>
      <c r="J710" s="105"/>
    </row>
    <row r="711" spans="1:11" ht="15.75" customHeight="1">
      <c r="A711" s="106" t="s">
        <v>166</v>
      </c>
      <c r="B711" s="98" t="s">
        <v>11</v>
      </c>
      <c r="C711" s="108"/>
      <c r="D711" s="15" t="s">
        <v>58</v>
      </c>
      <c r="E711" s="14">
        <f>E712+E713</f>
        <v>11963.2</v>
      </c>
      <c r="F711" s="14">
        <f>F712+F713</f>
        <v>11114.819</v>
      </c>
      <c r="G711" s="110"/>
      <c r="H711" s="103"/>
      <c r="I711" s="103"/>
      <c r="J711" s="105"/>
    </row>
    <row r="712" spans="1:11" ht="15.75" customHeight="1">
      <c r="A712" s="106"/>
      <c r="B712" s="98"/>
      <c r="C712" s="108"/>
      <c r="D712" s="15" t="s">
        <v>22</v>
      </c>
      <c r="E712" s="14">
        <v>10627.2</v>
      </c>
      <c r="F712" s="14">
        <v>9778.8189999999995</v>
      </c>
      <c r="G712" s="110"/>
      <c r="H712" s="103"/>
      <c r="I712" s="103"/>
      <c r="J712" s="105"/>
    </row>
    <row r="713" spans="1:11" ht="15.75" customHeight="1">
      <c r="A713" s="106"/>
      <c r="B713" s="98"/>
      <c r="C713" s="129"/>
      <c r="D713" s="15" t="s">
        <v>20</v>
      </c>
      <c r="E713" s="14">
        <v>1336</v>
      </c>
      <c r="F713" s="14">
        <v>1336</v>
      </c>
      <c r="G713" s="111"/>
      <c r="H713" s="112"/>
      <c r="I713" s="112"/>
      <c r="J713" s="114"/>
    </row>
    <row r="716" spans="1:11">
      <c r="A716" s="4"/>
      <c r="C716" s="7"/>
      <c r="D716" s="4"/>
      <c r="H716" s="5"/>
      <c r="I716" s="5"/>
      <c r="J716" s="4"/>
      <c r="K716" s="5"/>
    </row>
    <row r="717" spans="1:11" ht="47.25" customHeight="1">
      <c r="A717" s="4"/>
      <c r="B717" s="115" t="s">
        <v>311</v>
      </c>
      <c r="C717" s="115"/>
      <c r="D717" s="6"/>
      <c r="E717" s="2" t="s">
        <v>312</v>
      </c>
      <c r="H717" s="5"/>
      <c r="I717" s="5"/>
      <c r="J717" s="4"/>
      <c r="K717" s="5"/>
    </row>
    <row r="718" spans="1:11">
      <c r="A718" s="4"/>
      <c r="D718" s="12"/>
      <c r="H718" s="5"/>
      <c r="I718" s="5"/>
      <c r="J718" s="4"/>
      <c r="K718" s="5"/>
    </row>
    <row r="719" spans="1:11">
      <c r="A719" s="4"/>
      <c r="C719" s="7"/>
      <c r="D719" s="4"/>
      <c r="H719" s="5"/>
      <c r="I719" s="5"/>
      <c r="J719" s="4"/>
      <c r="K719" s="5"/>
    </row>
    <row r="720" spans="1:11">
      <c r="A720" s="4"/>
      <c r="B720" s="2" t="s">
        <v>23</v>
      </c>
      <c r="C720" s="33"/>
      <c r="D720" s="4" t="s">
        <v>25</v>
      </c>
      <c r="H720" s="5"/>
      <c r="I720" s="5"/>
      <c r="J720" s="4"/>
      <c r="K720" s="5"/>
    </row>
    <row r="721" spans="1:11">
      <c r="A721" s="4"/>
      <c r="C721" s="7"/>
      <c r="D721" s="4"/>
      <c r="H721" s="5"/>
      <c r="I721" s="5"/>
      <c r="J721" s="4"/>
      <c r="K721" s="5"/>
    </row>
    <row r="722" spans="1:11">
      <c r="A722" s="4"/>
      <c r="C722" s="7"/>
      <c r="D722" s="4"/>
      <c r="H722" s="5"/>
      <c r="I722" s="5"/>
      <c r="J722" s="4"/>
      <c r="K722" s="5"/>
    </row>
    <row r="723" spans="1:11">
      <c r="A723" s="4"/>
      <c r="B723" s="2" t="s">
        <v>15</v>
      </c>
      <c r="C723" s="7"/>
      <c r="D723" s="4"/>
      <c r="H723" s="5"/>
      <c r="I723" s="5"/>
      <c r="J723" s="4"/>
      <c r="K723" s="5"/>
    </row>
    <row r="724" spans="1:11" ht="44.25" customHeight="1">
      <c r="A724" s="4"/>
      <c r="B724" s="115" t="s">
        <v>187</v>
      </c>
      <c r="C724" s="115"/>
      <c r="D724" s="34"/>
      <c r="E724" s="30" t="s">
        <v>188</v>
      </c>
      <c r="H724" s="5"/>
      <c r="I724" s="5"/>
      <c r="J724" s="4"/>
      <c r="K724" s="5"/>
    </row>
    <row r="725" spans="1:11">
      <c r="A725" s="4"/>
      <c r="B725" s="92"/>
      <c r="C725" s="92"/>
      <c r="D725" s="35"/>
      <c r="E725" s="30"/>
      <c r="H725" s="5"/>
      <c r="I725" s="5"/>
      <c r="J725" s="4"/>
      <c r="K725" s="5"/>
    </row>
    <row r="726" spans="1:11">
      <c r="A726" s="4"/>
      <c r="B726" s="92"/>
      <c r="C726" s="92"/>
      <c r="D726" s="35"/>
      <c r="E726" s="30"/>
      <c r="H726" s="5"/>
      <c r="I726" s="5"/>
      <c r="J726" s="4"/>
      <c r="K726" s="5"/>
    </row>
    <row r="727" spans="1:11">
      <c r="A727" s="4"/>
      <c r="B727" s="92"/>
      <c r="C727" s="92"/>
      <c r="D727" s="35"/>
      <c r="E727" s="30"/>
      <c r="H727" s="5"/>
      <c r="I727" s="5"/>
      <c r="J727" s="4"/>
      <c r="K727" s="5"/>
    </row>
    <row r="728" spans="1:11">
      <c r="A728" s="4"/>
      <c r="B728" s="36" t="s">
        <v>16</v>
      </c>
      <c r="C728" s="7"/>
      <c r="D728" s="4"/>
      <c r="H728" s="5"/>
      <c r="I728" s="5"/>
      <c r="J728" s="4"/>
      <c r="K728" s="5"/>
    </row>
    <row r="729" spans="1:11">
      <c r="A729" s="4"/>
      <c r="C729" s="7"/>
      <c r="D729" s="4"/>
      <c r="H729" s="5"/>
      <c r="I729" s="5"/>
      <c r="J729" s="4"/>
      <c r="K729" s="5"/>
    </row>
    <row r="730" spans="1:11">
      <c r="A730" s="4"/>
      <c r="C730" s="7"/>
      <c r="D730" s="4"/>
      <c r="H730" s="5"/>
      <c r="I730" s="5"/>
      <c r="J730" s="4"/>
      <c r="K730" s="5"/>
    </row>
    <row r="731" spans="1:11">
      <c r="A731" s="4"/>
      <c r="C731" s="7"/>
      <c r="D731" s="4"/>
      <c r="H731" s="5"/>
      <c r="I731" s="5"/>
      <c r="J731" s="4"/>
      <c r="K731" s="5"/>
    </row>
    <row r="732" spans="1:11">
      <c r="A732" s="4"/>
      <c r="C732" s="7"/>
      <c r="D732" s="4"/>
      <c r="H732" s="5"/>
      <c r="I732" s="5"/>
      <c r="J732" s="4"/>
      <c r="K732" s="5"/>
    </row>
    <row r="733" spans="1:11">
      <c r="A733" s="4"/>
      <c r="C733" s="7"/>
      <c r="D733" s="4"/>
      <c r="H733" s="5"/>
      <c r="I733" s="5"/>
      <c r="J733" s="4"/>
      <c r="K733" s="5"/>
    </row>
    <row r="734" spans="1:11">
      <c r="A734" s="4"/>
      <c r="C734" s="7"/>
      <c r="D734" s="4"/>
      <c r="H734" s="5"/>
      <c r="I734" s="5"/>
      <c r="J734" s="4"/>
      <c r="K734" s="5"/>
    </row>
  </sheetData>
  <mergeCells count="710">
    <mergeCell ref="G98:G131"/>
    <mergeCell ref="H98:H131"/>
    <mergeCell ref="I98:I131"/>
    <mergeCell ref="J98:J131"/>
    <mergeCell ref="G187:G206"/>
    <mergeCell ref="H187:H206"/>
    <mergeCell ref="I187:I206"/>
    <mergeCell ref="J187:J206"/>
    <mergeCell ref="J518:J520"/>
    <mergeCell ref="H152:H156"/>
    <mergeCell ref="I152:I156"/>
    <mergeCell ref="J152:J156"/>
    <mergeCell ref="H157:H161"/>
    <mergeCell ref="I157:I161"/>
    <mergeCell ref="J157:J161"/>
    <mergeCell ref="H132:H136"/>
    <mergeCell ref="I132:I136"/>
    <mergeCell ref="J132:J136"/>
    <mergeCell ref="H137:H151"/>
    <mergeCell ref="I137:I151"/>
    <mergeCell ref="J137:J151"/>
    <mergeCell ref="H182:H186"/>
    <mergeCell ref="I182:I186"/>
    <mergeCell ref="J182:J186"/>
    <mergeCell ref="B702:B704"/>
    <mergeCell ref="A699:A704"/>
    <mergeCell ref="B693:B695"/>
    <mergeCell ref="B450:B452"/>
    <mergeCell ref="C450:C452"/>
    <mergeCell ref="G450:G452"/>
    <mergeCell ref="H450:H452"/>
    <mergeCell ref="I450:I452"/>
    <mergeCell ref="J450:J452"/>
    <mergeCell ref="H518:H520"/>
    <mergeCell ref="I518:I520"/>
    <mergeCell ref="J669:J677"/>
    <mergeCell ref="A536:A538"/>
    <mergeCell ref="B536:B538"/>
    <mergeCell ref="J536:J538"/>
    <mergeCell ref="A542:A544"/>
    <mergeCell ref="B542:B544"/>
    <mergeCell ref="J542:J544"/>
    <mergeCell ref="A548:A550"/>
    <mergeCell ref="B548:B550"/>
    <mergeCell ref="J548:J550"/>
    <mergeCell ref="A530:A532"/>
    <mergeCell ref="B530:B532"/>
    <mergeCell ref="J530:J532"/>
    <mergeCell ref="G48:G52"/>
    <mergeCell ref="H48:H52"/>
    <mergeCell ref="B53:B57"/>
    <mergeCell ref="B48:B52"/>
    <mergeCell ref="A43:A57"/>
    <mergeCell ref="B447:B449"/>
    <mergeCell ref="C447:C449"/>
    <mergeCell ref="G447:G449"/>
    <mergeCell ref="H447:H449"/>
    <mergeCell ref="A444:A452"/>
    <mergeCell ref="B103:B107"/>
    <mergeCell ref="C103:C107"/>
    <mergeCell ref="B108:B110"/>
    <mergeCell ref="A98:A110"/>
    <mergeCell ref="G319:G321"/>
    <mergeCell ref="G388:G397"/>
    <mergeCell ref="A207:A215"/>
    <mergeCell ref="B207:B209"/>
    <mergeCell ref="B210:B212"/>
    <mergeCell ref="B213:B215"/>
    <mergeCell ref="A152:A156"/>
    <mergeCell ref="B152:B156"/>
    <mergeCell ref="A157:A161"/>
    <mergeCell ref="B157:B161"/>
    <mergeCell ref="A527:A529"/>
    <mergeCell ref="B527:B529"/>
    <mergeCell ref="J524:J526"/>
    <mergeCell ref="J527:J529"/>
    <mergeCell ref="G496:G499"/>
    <mergeCell ref="A533:A535"/>
    <mergeCell ref="B533:B535"/>
    <mergeCell ref="J533:J535"/>
    <mergeCell ref="C53:C57"/>
    <mergeCell ref="G53:G57"/>
    <mergeCell ref="H53:H57"/>
    <mergeCell ref="I447:I449"/>
    <mergeCell ref="J447:J449"/>
    <mergeCell ref="A162:A186"/>
    <mergeCell ref="B162:B166"/>
    <mergeCell ref="B167:B171"/>
    <mergeCell ref="A83:A87"/>
    <mergeCell ref="B83:B87"/>
    <mergeCell ref="A68:A72"/>
    <mergeCell ref="B68:B72"/>
    <mergeCell ref="A137:A141"/>
    <mergeCell ref="B137:B141"/>
    <mergeCell ref="A142:A146"/>
    <mergeCell ref="B142:B146"/>
    <mergeCell ref="G38:G42"/>
    <mergeCell ref="H38:H42"/>
    <mergeCell ref="I38:I42"/>
    <mergeCell ref="J38:J42"/>
    <mergeCell ref="J539:J541"/>
    <mergeCell ref="B500:B503"/>
    <mergeCell ref="C500:C503"/>
    <mergeCell ref="G500:G503"/>
    <mergeCell ref="H500:H503"/>
    <mergeCell ref="I500:I503"/>
    <mergeCell ref="J500:J503"/>
    <mergeCell ref="B504:B507"/>
    <mergeCell ref="C504:C507"/>
    <mergeCell ref="G504:G507"/>
    <mergeCell ref="H504:H507"/>
    <mergeCell ref="I504:I507"/>
    <mergeCell ref="J504:J507"/>
    <mergeCell ref="C68:C72"/>
    <mergeCell ref="C73:C77"/>
    <mergeCell ref="C78:C82"/>
    <mergeCell ref="C83:C87"/>
    <mergeCell ref="B187:B191"/>
    <mergeCell ref="B192:B196"/>
    <mergeCell ref="B197:B201"/>
    <mergeCell ref="A5:A6"/>
    <mergeCell ref="B5:B6"/>
    <mergeCell ref="D5:D6"/>
    <mergeCell ref="A8:A12"/>
    <mergeCell ref="B8:B12"/>
    <mergeCell ref="A58:A62"/>
    <mergeCell ref="B58:B62"/>
    <mergeCell ref="A63:A67"/>
    <mergeCell ref="B63:B67"/>
    <mergeCell ref="C58:C62"/>
    <mergeCell ref="C63:C67"/>
    <mergeCell ref="B38:B42"/>
    <mergeCell ref="C38:C42"/>
    <mergeCell ref="B13:B17"/>
    <mergeCell ref="B18:B22"/>
    <mergeCell ref="B23:B27"/>
    <mergeCell ref="B28:B32"/>
    <mergeCell ref="B33:B37"/>
    <mergeCell ref="B43:B47"/>
    <mergeCell ref="C48:C52"/>
    <mergeCell ref="A147:A151"/>
    <mergeCell ref="B147:B151"/>
    <mergeCell ref="B111:B115"/>
    <mergeCell ref="A119:A123"/>
    <mergeCell ref="B119:B123"/>
    <mergeCell ref="A132:A136"/>
    <mergeCell ref="B132:B136"/>
    <mergeCell ref="A111:A118"/>
    <mergeCell ref="B116:B118"/>
    <mergeCell ref="A124:A131"/>
    <mergeCell ref="B124:B128"/>
    <mergeCell ref="B129:B131"/>
    <mergeCell ref="A88:A92"/>
    <mergeCell ref="B88:B92"/>
    <mergeCell ref="A93:A97"/>
    <mergeCell ref="B93:B97"/>
    <mergeCell ref="B98:B102"/>
    <mergeCell ref="A73:A77"/>
    <mergeCell ref="B73:B77"/>
    <mergeCell ref="A78:A82"/>
    <mergeCell ref="B78:B82"/>
    <mergeCell ref="B182:B186"/>
    <mergeCell ref="B172:B176"/>
    <mergeCell ref="B177:B181"/>
    <mergeCell ref="B202:B206"/>
    <mergeCell ref="A187:A206"/>
    <mergeCell ref="A229:A237"/>
    <mergeCell ref="B229:B231"/>
    <mergeCell ref="B232:B234"/>
    <mergeCell ref="B235:B237"/>
    <mergeCell ref="A238:A246"/>
    <mergeCell ref="B238:B240"/>
    <mergeCell ref="B241:B243"/>
    <mergeCell ref="B244:B246"/>
    <mergeCell ref="A216:A224"/>
    <mergeCell ref="B216:B218"/>
    <mergeCell ref="B219:B221"/>
    <mergeCell ref="B222:B224"/>
    <mergeCell ref="A225:A228"/>
    <mergeCell ref="B225:B226"/>
    <mergeCell ref="A265:A267"/>
    <mergeCell ref="B265:B267"/>
    <mergeCell ref="A268:A276"/>
    <mergeCell ref="B268:B270"/>
    <mergeCell ref="B271:B273"/>
    <mergeCell ref="B274:B276"/>
    <mergeCell ref="A247:A255"/>
    <mergeCell ref="B247:B249"/>
    <mergeCell ref="B250:B252"/>
    <mergeCell ref="B253:B255"/>
    <mergeCell ref="A256:A264"/>
    <mergeCell ref="B256:B258"/>
    <mergeCell ref="B259:B261"/>
    <mergeCell ref="B262:B264"/>
    <mergeCell ref="A338:A340"/>
    <mergeCell ref="B338:B340"/>
    <mergeCell ref="A277:A285"/>
    <mergeCell ref="B277:B279"/>
    <mergeCell ref="B280:B282"/>
    <mergeCell ref="B283:B285"/>
    <mergeCell ref="A286:A297"/>
    <mergeCell ref="B286:B288"/>
    <mergeCell ref="B289:B291"/>
    <mergeCell ref="B295:B297"/>
    <mergeCell ref="B319:B321"/>
    <mergeCell ref="A319:A321"/>
    <mergeCell ref="B292:B294"/>
    <mergeCell ref="A298:A306"/>
    <mergeCell ref="B298:B300"/>
    <mergeCell ref="A330:A337"/>
    <mergeCell ref="B330:B333"/>
    <mergeCell ref="B301:B303"/>
    <mergeCell ref="B304:B306"/>
    <mergeCell ref="A322:A329"/>
    <mergeCell ref="B322:B325"/>
    <mergeCell ref="B326:B329"/>
    <mergeCell ref="A307:A318"/>
    <mergeCell ref="B307:B310"/>
    <mergeCell ref="A369:A370"/>
    <mergeCell ref="A376:A387"/>
    <mergeCell ref="B376:B378"/>
    <mergeCell ref="B379:B381"/>
    <mergeCell ref="B385:B387"/>
    <mergeCell ref="A388:A389"/>
    <mergeCell ref="B388:B389"/>
    <mergeCell ref="A349:A357"/>
    <mergeCell ref="B349:B351"/>
    <mergeCell ref="B352:B354"/>
    <mergeCell ref="B355:B357"/>
    <mergeCell ref="A359:A360"/>
    <mergeCell ref="A367:A368"/>
    <mergeCell ref="A365:A366"/>
    <mergeCell ref="B382:B384"/>
    <mergeCell ref="A412:A417"/>
    <mergeCell ref="B412:B414"/>
    <mergeCell ref="B415:B417"/>
    <mergeCell ref="A427:A432"/>
    <mergeCell ref="B427:B429"/>
    <mergeCell ref="B444:B446"/>
    <mergeCell ref="A390:A391"/>
    <mergeCell ref="B390:B391"/>
    <mergeCell ref="A392:A393"/>
    <mergeCell ref="B392:B393"/>
    <mergeCell ref="A394:A395"/>
    <mergeCell ref="A398:A406"/>
    <mergeCell ref="B398:B400"/>
    <mergeCell ref="B401:B403"/>
    <mergeCell ref="B404:B406"/>
    <mergeCell ref="A396:A397"/>
    <mergeCell ref="B396:B397"/>
    <mergeCell ref="A421:A423"/>
    <mergeCell ref="B421:B423"/>
    <mergeCell ref="A424:A426"/>
    <mergeCell ref="B424:B426"/>
    <mergeCell ref="A453:A476"/>
    <mergeCell ref="A485:A490"/>
    <mergeCell ref="B485:B487"/>
    <mergeCell ref="B488:B490"/>
    <mergeCell ref="A491:A492"/>
    <mergeCell ref="A493:A495"/>
    <mergeCell ref="B493:B495"/>
    <mergeCell ref="A524:A526"/>
    <mergeCell ref="B524:B526"/>
    <mergeCell ref="A496:A507"/>
    <mergeCell ref="B512:B515"/>
    <mergeCell ref="A508:A515"/>
    <mergeCell ref="A522:A523"/>
    <mergeCell ref="B522:B523"/>
    <mergeCell ref="A518:A520"/>
    <mergeCell ref="B518:B520"/>
    <mergeCell ref="B475:B476"/>
    <mergeCell ref="B496:B499"/>
    <mergeCell ref="B508:B511"/>
    <mergeCell ref="A558:A572"/>
    <mergeCell ref="B558:B560"/>
    <mergeCell ref="B561:B563"/>
    <mergeCell ref="B567:B569"/>
    <mergeCell ref="B570:B572"/>
    <mergeCell ref="A539:A541"/>
    <mergeCell ref="B539:B541"/>
    <mergeCell ref="B564:B566"/>
    <mergeCell ref="A573:A584"/>
    <mergeCell ref="B573:B575"/>
    <mergeCell ref="B576:B578"/>
    <mergeCell ref="B579:B581"/>
    <mergeCell ref="B582:B584"/>
    <mergeCell ref="A551:A553"/>
    <mergeCell ref="B551:B553"/>
    <mergeCell ref="A554:A557"/>
    <mergeCell ref="B554:B557"/>
    <mergeCell ref="A545:A547"/>
    <mergeCell ref="B545:B547"/>
    <mergeCell ref="A585:A599"/>
    <mergeCell ref="B585:B587"/>
    <mergeCell ref="B588:B590"/>
    <mergeCell ref="B594:B596"/>
    <mergeCell ref="B597:B599"/>
    <mergeCell ref="B591:B593"/>
    <mergeCell ref="A600:A611"/>
    <mergeCell ref="B600:B602"/>
    <mergeCell ref="B603:B605"/>
    <mergeCell ref="B606:B608"/>
    <mergeCell ref="B609:B611"/>
    <mergeCell ref="A612:A623"/>
    <mergeCell ref="B612:B614"/>
    <mergeCell ref="B615:B617"/>
    <mergeCell ref="B618:B620"/>
    <mergeCell ref="B621:B623"/>
    <mergeCell ref="B651:B653"/>
    <mergeCell ref="B654:B656"/>
    <mergeCell ref="B657:B659"/>
    <mergeCell ref="A660:A668"/>
    <mergeCell ref="B660:B662"/>
    <mergeCell ref="B663:B665"/>
    <mergeCell ref="B666:B668"/>
    <mergeCell ref="A624:A635"/>
    <mergeCell ref="B624:B626"/>
    <mergeCell ref="B627:B629"/>
    <mergeCell ref="B630:B632"/>
    <mergeCell ref="B633:B635"/>
    <mergeCell ref="A636:A650"/>
    <mergeCell ref="B636:B638"/>
    <mergeCell ref="B639:B641"/>
    <mergeCell ref="B645:B647"/>
    <mergeCell ref="B648:B650"/>
    <mergeCell ref="B642:B644"/>
    <mergeCell ref="A711:A713"/>
    <mergeCell ref="B711:B713"/>
    <mergeCell ref="C5:C6"/>
    <mergeCell ref="E5:E6"/>
    <mergeCell ref="F5:F6"/>
    <mergeCell ref="G5:G6"/>
    <mergeCell ref="C23:C27"/>
    <mergeCell ref="C28:C32"/>
    <mergeCell ref="C33:C37"/>
    <mergeCell ref="A687:A698"/>
    <mergeCell ref="B687:B689"/>
    <mergeCell ref="B690:B692"/>
    <mergeCell ref="B696:B698"/>
    <mergeCell ref="B699:B701"/>
    <mergeCell ref="A669:A677"/>
    <mergeCell ref="B669:B671"/>
    <mergeCell ref="B672:B674"/>
    <mergeCell ref="B675:B677"/>
    <mergeCell ref="A678:A686"/>
    <mergeCell ref="B678:B680"/>
    <mergeCell ref="B681:B683"/>
    <mergeCell ref="B684:B686"/>
    <mergeCell ref="A651:A659"/>
    <mergeCell ref="G33:G37"/>
    <mergeCell ref="H5:H6"/>
    <mergeCell ref="I5:I6"/>
    <mergeCell ref="J5:J6"/>
    <mergeCell ref="C8:C12"/>
    <mergeCell ref="C13:C17"/>
    <mergeCell ref="C18:C22"/>
    <mergeCell ref="H8:H12"/>
    <mergeCell ref="I8:I12"/>
    <mergeCell ref="J8:J12"/>
    <mergeCell ref="H13:H17"/>
    <mergeCell ref="G28:G32"/>
    <mergeCell ref="G23:G27"/>
    <mergeCell ref="G18:G22"/>
    <mergeCell ref="G13:G17"/>
    <mergeCell ref="G8:G12"/>
    <mergeCell ref="H28:H32"/>
    <mergeCell ref="I28:I32"/>
    <mergeCell ref="J28:J32"/>
    <mergeCell ref="H33:H37"/>
    <mergeCell ref="I33:I37"/>
    <mergeCell ref="J33:J37"/>
    <mergeCell ref="I13:I17"/>
    <mergeCell ref="J13:J17"/>
    <mergeCell ref="H18:H22"/>
    <mergeCell ref="I18:I22"/>
    <mergeCell ref="J18:J22"/>
    <mergeCell ref="H23:H27"/>
    <mergeCell ref="I23:I27"/>
    <mergeCell ref="J23:J27"/>
    <mergeCell ref="C152:C156"/>
    <mergeCell ref="C157:C161"/>
    <mergeCell ref="C88:C92"/>
    <mergeCell ref="C93:C97"/>
    <mergeCell ref="C98:C102"/>
    <mergeCell ref="C111:C115"/>
    <mergeCell ref="C119:C123"/>
    <mergeCell ref="C132:C136"/>
    <mergeCell ref="C192:C196"/>
    <mergeCell ref="C177:C181"/>
    <mergeCell ref="C137:C141"/>
    <mergeCell ref="C142:C146"/>
    <mergeCell ref="C147:C151"/>
    <mergeCell ref="C124:C128"/>
    <mergeCell ref="C197:C201"/>
    <mergeCell ref="C207:C215"/>
    <mergeCell ref="C216:C224"/>
    <mergeCell ref="C225:C228"/>
    <mergeCell ref="C229:C237"/>
    <mergeCell ref="C182:C186"/>
    <mergeCell ref="C167:C171"/>
    <mergeCell ref="C162:C166"/>
    <mergeCell ref="C187:C191"/>
    <mergeCell ref="C172:C176"/>
    <mergeCell ref="C202:C206"/>
    <mergeCell ref="C286:C297"/>
    <mergeCell ref="C307:C318"/>
    <mergeCell ref="C338:C340"/>
    <mergeCell ref="C349:C357"/>
    <mergeCell ref="C359:C360"/>
    <mergeCell ref="C367:C368"/>
    <mergeCell ref="C238:C246"/>
    <mergeCell ref="C247:C255"/>
    <mergeCell ref="C256:C264"/>
    <mergeCell ref="C265:C267"/>
    <mergeCell ref="C268:C276"/>
    <mergeCell ref="C277:C285"/>
    <mergeCell ref="C298:C306"/>
    <mergeCell ref="C330:C337"/>
    <mergeCell ref="C322:C329"/>
    <mergeCell ref="C444:C446"/>
    <mergeCell ref="C453:C476"/>
    <mergeCell ref="C485:C490"/>
    <mergeCell ref="C491:C495"/>
    <mergeCell ref="C496:C499"/>
    <mergeCell ref="C369:C370"/>
    <mergeCell ref="C376:C387"/>
    <mergeCell ref="C388:C395"/>
    <mergeCell ref="C398:C406"/>
    <mergeCell ref="C412:C417"/>
    <mergeCell ref="C427:C432"/>
    <mergeCell ref="C421:C423"/>
    <mergeCell ref="C424:C426"/>
    <mergeCell ref="C687:C698"/>
    <mergeCell ref="C699:C713"/>
    <mergeCell ref="G58:G62"/>
    <mergeCell ref="G63:G67"/>
    <mergeCell ref="C43:C47"/>
    <mergeCell ref="G43:G47"/>
    <mergeCell ref="C624:C635"/>
    <mergeCell ref="C636:C650"/>
    <mergeCell ref="C651:C659"/>
    <mergeCell ref="C660:C668"/>
    <mergeCell ref="C669:C677"/>
    <mergeCell ref="C678:C686"/>
    <mergeCell ref="C508:C529"/>
    <mergeCell ref="C558:C572"/>
    <mergeCell ref="C573:C584"/>
    <mergeCell ref="C585:C599"/>
    <mergeCell ref="C600:C611"/>
    <mergeCell ref="C612:C623"/>
    <mergeCell ref="G152:G156"/>
    <mergeCell ref="G157:G161"/>
    <mergeCell ref="G132:G136"/>
    <mergeCell ref="G182:G186"/>
    <mergeCell ref="G444:G446"/>
    <mergeCell ref="G585:G599"/>
    <mergeCell ref="H63:H67"/>
    <mergeCell ref="I63:I67"/>
    <mergeCell ref="J63:J67"/>
    <mergeCell ref="I68:I72"/>
    <mergeCell ref="J68:J72"/>
    <mergeCell ref="H43:H47"/>
    <mergeCell ref="I43:I47"/>
    <mergeCell ref="J43:J47"/>
    <mergeCell ref="H58:H62"/>
    <mergeCell ref="I58:I62"/>
    <mergeCell ref="J58:J62"/>
    <mergeCell ref="I53:I57"/>
    <mergeCell ref="J53:J57"/>
    <mergeCell ref="I48:I52"/>
    <mergeCell ref="J48:J52"/>
    <mergeCell ref="H93:H97"/>
    <mergeCell ref="I93:I97"/>
    <mergeCell ref="J93:J97"/>
    <mergeCell ref="I88:I92"/>
    <mergeCell ref="J88:J92"/>
    <mergeCell ref="G93:G97"/>
    <mergeCell ref="I73:I77"/>
    <mergeCell ref="J73:J77"/>
    <mergeCell ref="I78:I82"/>
    <mergeCell ref="J78:J82"/>
    <mergeCell ref="I83:I87"/>
    <mergeCell ref="J83:J87"/>
    <mergeCell ref="G68:G92"/>
    <mergeCell ref="H68:H92"/>
    <mergeCell ref="H207:H215"/>
    <mergeCell ref="I207:I215"/>
    <mergeCell ref="J207:J215"/>
    <mergeCell ref="H216:H224"/>
    <mergeCell ref="I216:I224"/>
    <mergeCell ref="J216:J224"/>
    <mergeCell ref="G162:G166"/>
    <mergeCell ref="H162:H166"/>
    <mergeCell ref="I162:I166"/>
    <mergeCell ref="J162:J166"/>
    <mergeCell ref="G167:G171"/>
    <mergeCell ref="H167:H171"/>
    <mergeCell ref="I167:I171"/>
    <mergeCell ref="J167:J171"/>
    <mergeCell ref="G172:G176"/>
    <mergeCell ref="H172:H176"/>
    <mergeCell ref="I172:I176"/>
    <mergeCell ref="J172:J176"/>
    <mergeCell ref="H256:H264"/>
    <mergeCell ref="I256:I264"/>
    <mergeCell ref="J256:J264"/>
    <mergeCell ref="H265:H267"/>
    <mergeCell ref="I265:I267"/>
    <mergeCell ref="J265:J267"/>
    <mergeCell ref="G177:G181"/>
    <mergeCell ref="H177:H181"/>
    <mergeCell ref="I177:I181"/>
    <mergeCell ref="J177:J181"/>
    <mergeCell ref="G229:G267"/>
    <mergeCell ref="H238:H246"/>
    <mergeCell ref="I238:I246"/>
    <mergeCell ref="J238:J246"/>
    <mergeCell ref="H247:H255"/>
    <mergeCell ref="I247:I255"/>
    <mergeCell ref="J247:J255"/>
    <mergeCell ref="H225:H228"/>
    <mergeCell ref="I225:I228"/>
    <mergeCell ref="J225:J228"/>
    <mergeCell ref="H229:H237"/>
    <mergeCell ref="I229:I237"/>
    <mergeCell ref="J229:J237"/>
    <mergeCell ref="G207:G228"/>
    <mergeCell ref="J554:J557"/>
    <mergeCell ref="J545:J547"/>
    <mergeCell ref="H496:H499"/>
    <mergeCell ref="I496:I499"/>
    <mergeCell ref="J496:J499"/>
    <mergeCell ref="J522:J523"/>
    <mergeCell ref="H522:H523"/>
    <mergeCell ref="I522:I523"/>
    <mergeCell ref="H412:H414"/>
    <mergeCell ref="I412:I414"/>
    <mergeCell ref="J412:J414"/>
    <mergeCell ref="H421:H423"/>
    <mergeCell ref="I421:I423"/>
    <mergeCell ref="J421:J423"/>
    <mergeCell ref="H424:H426"/>
    <mergeCell ref="I424:I426"/>
    <mergeCell ref="J424:J426"/>
    <mergeCell ref="I524:I526"/>
    <mergeCell ref="G137:G151"/>
    <mergeCell ref="H444:H446"/>
    <mergeCell ref="I444:I446"/>
    <mergeCell ref="J444:J446"/>
    <mergeCell ref="H453:H476"/>
    <mergeCell ref="I453:I476"/>
    <mergeCell ref="J453:J476"/>
    <mergeCell ref="G412:G417"/>
    <mergeCell ref="G427:G432"/>
    <mergeCell ref="H427:H432"/>
    <mergeCell ref="I427:I432"/>
    <mergeCell ref="J427:J432"/>
    <mergeCell ref="H415:H417"/>
    <mergeCell ref="I415:I417"/>
    <mergeCell ref="J376:J387"/>
    <mergeCell ref="G358:G362"/>
    <mergeCell ref="G338:G340"/>
    <mergeCell ref="H338:H340"/>
    <mergeCell ref="J286:J297"/>
    <mergeCell ref="H307:H318"/>
    <mergeCell ref="G421:G423"/>
    <mergeCell ref="G424:G426"/>
    <mergeCell ref="H277:H285"/>
    <mergeCell ref="I277:I285"/>
    <mergeCell ref="I669:I677"/>
    <mergeCell ref="H636:H650"/>
    <mergeCell ref="I636:I650"/>
    <mergeCell ref="G651:G659"/>
    <mergeCell ref="H573:H584"/>
    <mergeCell ref="I573:I584"/>
    <mergeCell ref="H392:H393"/>
    <mergeCell ref="I392:I393"/>
    <mergeCell ref="J573:J584"/>
    <mergeCell ref="G485:G490"/>
    <mergeCell ref="H651:H659"/>
    <mergeCell ref="I651:I659"/>
    <mergeCell ref="H485:H490"/>
    <mergeCell ref="I485:I490"/>
    <mergeCell ref="J485:J490"/>
    <mergeCell ref="I493:I495"/>
    <mergeCell ref="J493:J495"/>
    <mergeCell ref="H585:H599"/>
    <mergeCell ref="I585:I599"/>
    <mergeCell ref="J585:J599"/>
    <mergeCell ref="H512:H515"/>
    <mergeCell ref="I512:I515"/>
    <mergeCell ref="J512:J515"/>
    <mergeCell ref="J551:J553"/>
    <mergeCell ref="H322:H329"/>
    <mergeCell ref="I322:I329"/>
    <mergeCell ref="J322:J329"/>
    <mergeCell ref="J319:J321"/>
    <mergeCell ref="G699:G713"/>
    <mergeCell ref="H699:H713"/>
    <mergeCell ref="I699:I713"/>
    <mergeCell ref="J699:J713"/>
    <mergeCell ref="J651:J659"/>
    <mergeCell ref="H612:H623"/>
    <mergeCell ref="I612:I623"/>
    <mergeCell ref="H624:H635"/>
    <mergeCell ref="I624:I635"/>
    <mergeCell ref="H678:H686"/>
    <mergeCell ref="I678:I686"/>
    <mergeCell ref="G687:G698"/>
    <mergeCell ref="H687:H698"/>
    <mergeCell ref="I687:I698"/>
    <mergeCell ref="J687:J698"/>
    <mergeCell ref="G660:G686"/>
    <mergeCell ref="H660:H668"/>
    <mergeCell ref="I660:I668"/>
    <mergeCell ref="J660:J668"/>
    <mergeCell ref="H669:H677"/>
    <mergeCell ref="H286:H297"/>
    <mergeCell ref="I286:I297"/>
    <mergeCell ref="I307:I318"/>
    <mergeCell ref="J307:J318"/>
    <mergeCell ref="G268:G318"/>
    <mergeCell ref="H268:H276"/>
    <mergeCell ref="I268:I276"/>
    <mergeCell ref="J268:J276"/>
    <mergeCell ref="H298:H306"/>
    <mergeCell ref="I298:I306"/>
    <mergeCell ref="J298:J306"/>
    <mergeCell ref="J277:J285"/>
    <mergeCell ref="J398:J406"/>
    <mergeCell ref="I338:I340"/>
    <mergeCell ref="J338:J340"/>
    <mergeCell ref="G349:G357"/>
    <mergeCell ref="H349:H357"/>
    <mergeCell ref="I349:I357"/>
    <mergeCell ref="J349:J357"/>
    <mergeCell ref="G341:G348"/>
    <mergeCell ref="J341:J348"/>
    <mergeCell ref="G573:G584"/>
    <mergeCell ref="B717:C717"/>
    <mergeCell ref="B724:C724"/>
    <mergeCell ref="A2:J2"/>
    <mergeCell ref="A3:J3"/>
    <mergeCell ref="A4:J4"/>
    <mergeCell ref="G508:G529"/>
    <mergeCell ref="H508:H511"/>
    <mergeCell ref="I508:I511"/>
    <mergeCell ref="J508:J511"/>
    <mergeCell ref="J415:J417"/>
    <mergeCell ref="G453:G484"/>
    <mergeCell ref="G491:G492"/>
    <mergeCell ref="G493:G495"/>
    <mergeCell ref="H491:H492"/>
    <mergeCell ref="I491:I492"/>
    <mergeCell ref="J491:J492"/>
    <mergeCell ref="H493:H495"/>
    <mergeCell ref="G364:G374"/>
    <mergeCell ref="J358:J362"/>
    <mergeCell ref="G407:G411"/>
    <mergeCell ref="G398:G406"/>
    <mergeCell ref="H398:H406"/>
    <mergeCell ref="I398:I406"/>
    <mergeCell ref="J636:J650"/>
    <mergeCell ref="J612:J635"/>
    <mergeCell ref="H359:H360"/>
    <mergeCell ref="I359:I360"/>
    <mergeCell ref="G376:G387"/>
    <mergeCell ref="H376:H387"/>
    <mergeCell ref="I376:I387"/>
    <mergeCell ref="H388:H389"/>
    <mergeCell ref="I388:I389"/>
    <mergeCell ref="J388:J389"/>
    <mergeCell ref="H390:H391"/>
    <mergeCell ref="I390:I391"/>
    <mergeCell ref="J390:J391"/>
    <mergeCell ref="J392:J393"/>
    <mergeCell ref="H396:H397"/>
    <mergeCell ref="I396:I397"/>
    <mergeCell ref="J396:J397"/>
    <mergeCell ref="H600:H611"/>
    <mergeCell ref="I600:I611"/>
    <mergeCell ref="G558:G572"/>
    <mergeCell ref="H558:H572"/>
    <mergeCell ref="I558:I572"/>
    <mergeCell ref="G636:G650"/>
    <mergeCell ref="J558:J572"/>
    <mergeCell ref="J600:J611"/>
    <mergeCell ref="B311:B314"/>
    <mergeCell ref="B315:B318"/>
    <mergeCell ref="A705:A710"/>
    <mergeCell ref="B705:B707"/>
    <mergeCell ref="B708:B710"/>
    <mergeCell ref="H330:H337"/>
    <mergeCell ref="I330:I337"/>
    <mergeCell ref="J330:J337"/>
    <mergeCell ref="B334:B337"/>
    <mergeCell ref="A418:A420"/>
    <mergeCell ref="B418:B420"/>
    <mergeCell ref="C418:C420"/>
    <mergeCell ref="G418:G420"/>
    <mergeCell ref="H418:H420"/>
    <mergeCell ref="I418:I420"/>
    <mergeCell ref="J418:J420"/>
    <mergeCell ref="J678:J686"/>
    <mergeCell ref="G433:G434"/>
    <mergeCell ref="G436:G437"/>
    <mergeCell ref="G441:G443"/>
    <mergeCell ref="G439:G440"/>
    <mergeCell ref="H524:H526"/>
    <mergeCell ref="G600:G635"/>
  </mergeCells>
  <pageMargins left="0.85" right="0.19685039370078741" top="0.19685039370078741" bottom="0.3937007874015748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tabSelected="1" topLeftCell="A70" workbookViewId="0">
      <selection activeCell="G69" sqref="G69"/>
    </sheetView>
  </sheetViews>
  <sheetFormatPr defaultRowHeight="14.4"/>
  <cols>
    <col min="1" max="1" width="5.109375" customWidth="1"/>
    <col min="2" max="2" width="47.44140625" customWidth="1"/>
    <col min="3" max="3" width="8.88671875" customWidth="1"/>
    <col min="4" max="4" width="11.6640625" customWidth="1"/>
    <col min="5" max="5" width="12.44140625" customWidth="1"/>
    <col min="6" max="6" width="11.33203125" customWidth="1"/>
    <col min="7" max="7" width="11.109375" customWidth="1"/>
    <col min="8" max="8" width="31.77734375" customWidth="1"/>
  </cols>
  <sheetData>
    <row r="1" spans="1:8" ht="18">
      <c r="H1" s="39" t="s">
        <v>202</v>
      </c>
    </row>
    <row r="2" spans="1:8" ht="18">
      <c r="A2" s="39" t="s">
        <v>203</v>
      </c>
    </row>
    <row r="3" spans="1:8" ht="18">
      <c r="A3" s="178" t="s">
        <v>204</v>
      </c>
      <c r="B3" s="178"/>
      <c r="C3" s="178"/>
      <c r="D3" s="178"/>
      <c r="E3" s="178"/>
      <c r="F3" s="178"/>
      <c r="G3" s="178"/>
      <c r="H3" s="178"/>
    </row>
    <row r="4" spans="1:8" ht="17.399999999999999">
      <c r="A4" s="179" t="s">
        <v>281</v>
      </c>
      <c r="B4" s="179"/>
      <c r="C4" s="179"/>
      <c r="D4" s="179"/>
      <c r="E4" s="179"/>
      <c r="F4" s="179"/>
      <c r="G4" s="179"/>
      <c r="H4" s="179"/>
    </row>
    <row r="5" spans="1:8" ht="18">
      <c r="A5" s="180" t="s">
        <v>205</v>
      </c>
      <c r="B5" s="180"/>
      <c r="C5" s="180"/>
      <c r="D5" s="180"/>
      <c r="E5" s="180"/>
      <c r="F5" s="180"/>
      <c r="G5" s="180"/>
      <c r="H5" s="180"/>
    </row>
    <row r="6" spans="1:8" ht="18">
      <c r="A6" s="180" t="s">
        <v>280</v>
      </c>
      <c r="B6" s="180"/>
      <c r="C6" s="180"/>
      <c r="D6" s="180"/>
      <c r="E6" s="180"/>
      <c r="F6" s="180"/>
      <c r="G6" s="180"/>
      <c r="H6" s="180"/>
    </row>
    <row r="7" spans="1:8" ht="15.6">
      <c r="A7" s="40"/>
    </row>
    <row r="8" spans="1:8" s="41" customFormat="1" ht="15.6">
      <c r="A8" s="181" t="s">
        <v>206</v>
      </c>
      <c r="B8" s="181" t="s">
        <v>207</v>
      </c>
      <c r="C8" s="181" t="s">
        <v>208</v>
      </c>
      <c r="D8" s="181" t="s">
        <v>209</v>
      </c>
      <c r="E8" s="181" t="s">
        <v>210</v>
      </c>
      <c r="F8" s="181" t="s">
        <v>211</v>
      </c>
      <c r="G8" s="181"/>
      <c r="H8" s="181" t="s">
        <v>212</v>
      </c>
    </row>
    <row r="9" spans="1:8" ht="15.6">
      <c r="A9" s="181"/>
      <c r="B9" s="181"/>
      <c r="C9" s="181"/>
      <c r="D9" s="181"/>
      <c r="E9" s="181"/>
      <c r="F9" s="42" t="s">
        <v>213</v>
      </c>
      <c r="G9" s="42" t="s">
        <v>214</v>
      </c>
      <c r="H9" s="181"/>
    </row>
    <row r="10" spans="1:8" ht="15.6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</row>
    <row r="11" spans="1:8" ht="15.6">
      <c r="A11" s="182" t="s">
        <v>282</v>
      </c>
      <c r="B11" s="182"/>
      <c r="C11" s="182"/>
      <c r="D11" s="182"/>
      <c r="E11" s="182"/>
      <c r="F11" s="182"/>
      <c r="G11" s="182"/>
      <c r="H11" s="182"/>
    </row>
    <row r="12" spans="1:8" ht="31.2">
      <c r="A12" s="42">
        <v>1</v>
      </c>
      <c r="B12" s="43" t="s">
        <v>215</v>
      </c>
      <c r="C12" s="44" t="s">
        <v>214</v>
      </c>
      <c r="D12" s="44">
        <v>74</v>
      </c>
      <c r="E12" s="45">
        <v>74</v>
      </c>
      <c r="F12" s="45">
        <f>E12-D12</f>
        <v>0</v>
      </c>
      <c r="G12" s="45" t="s">
        <v>216</v>
      </c>
      <c r="H12" s="45"/>
    </row>
    <row r="13" spans="1:8" ht="62.4">
      <c r="A13" s="44">
        <v>2</v>
      </c>
      <c r="B13" s="46" t="s">
        <v>217</v>
      </c>
      <c r="C13" s="44" t="s">
        <v>214</v>
      </c>
      <c r="D13" s="45">
        <v>1.5</v>
      </c>
      <c r="E13" s="47">
        <v>1.6</v>
      </c>
      <c r="F13" s="47">
        <f>E13-D13</f>
        <v>0.10000000000000009</v>
      </c>
      <c r="G13" s="47" t="s">
        <v>216</v>
      </c>
      <c r="H13" s="45" t="s">
        <v>218</v>
      </c>
    </row>
    <row r="14" spans="1:8" ht="46.8">
      <c r="A14" s="44">
        <v>3</v>
      </c>
      <c r="B14" s="46" t="s">
        <v>219</v>
      </c>
      <c r="C14" s="44" t="s">
        <v>214</v>
      </c>
      <c r="D14" s="44">
        <v>75</v>
      </c>
      <c r="E14" s="45">
        <v>75</v>
      </c>
      <c r="F14" s="45">
        <v>0</v>
      </c>
      <c r="G14" s="45" t="s">
        <v>216</v>
      </c>
      <c r="H14" s="45"/>
    </row>
    <row r="15" spans="1:8" ht="46.8">
      <c r="A15" s="44">
        <v>4</v>
      </c>
      <c r="B15" s="48" t="s">
        <v>220</v>
      </c>
      <c r="C15" s="44" t="s">
        <v>214</v>
      </c>
      <c r="D15" s="44">
        <v>100</v>
      </c>
      <c r="E15" s="45">
        <v>100</v>
      </c>
      <c r="F15" s="45">
        <v>0</v>
      </c>
      <c r="G15" s="45" t="s">
        <v>216</v>
      </c>
      <c r="H15" s="45"/>
    </row>
    <row r="16" spans="1:8" ht="62.4">
      <c r="A16" s="44">
        <v>5</v>
      </c>
      <c r="B16" s="46" t="s">
        <v>221</v>
      </c>
      <c r="C16" s="44" t="s">
        <v>214</v>
      </c>
      <c r="D16" s="45">
        <v>65</v>
      </c>
      <c r="E16" s="45">
        <v>65</v>
      </c>
      <c r="F16" s="45">
        <v>0</v>
      </c>
      <c r="G16" s="45" t="s">
        <v>216</v>
      </c>
      <c r="H16" s="45"/>
    </row>
    <row r="17" spans="1:8" ht="124.8">
      <c r="A17" s="44">
        <v>6</v>
      </c>
      <c r="B17" s="46" t="s">
        <v>222</v>
      </c>
      <c r="C17" s="44" t="s">
        <v>214</v>
      </c>
      <c r="D17" s="45">
        <v>60</v>
      </c>
      <c r="E17" s="45">
        <v>60</v>
      </c>
      <c r="F17" s="45">
        <v>0</v>
      </c>
      <c r="G17" s="45" t="s">
        <v>216</v>
      </c>
      <c r="H17" s="45"/>
    </row>
    <row r="18" spans="1:8" ht="31.2">
      <c r="A18" s="44">
        <v>7</v>
      </c>
      <c r="B18" s="46" t="s">
        <v>223</v>
      </c>
      <c r="C18" s="44" t="s">
        <v>224</v>
      </c>
      <c r="D18" s="45">
        <v>4</v>
      </c>
      <c r="E18" s="45">
        <v>4</v>
      </c>
      <c r="F18" s="45">
        <v>0</v>
      </c>
      <c r="G18" s="78" t="s">
        <v>216</v>
      </c>
      <c r="H18" s="49"/>
    </row>
    <row r="19" spans="1:8" ht="31.2">
      <c r="A19" s="42">
        <v>8</v>
      </c>
      <c r="B19" s="50" t="s">
        <v>226</v>
      </c>
      <c r="C19" s="45" t="s">
        <v>214</v>
      </c>
      <c r="D19" s="45">
        <v>62</v>
      </c>
      <c r="E19" s="45">
        <v>62</v>
      </c>
      <c r="F19" s="45">
        <v>0</v>
      </c>
      <c r="G19" s="45" t="s">
        <v>216</v>
      </c>
      <c r="H19" s="45"/>
    </row>
    <row r="20" spans="1:8" ht="15.6">
      <c r="A20" s="183" t="s">
        <v>227</v>
      </c>
      <c r="B20" s="183"/>
      <c r="C20" s="183"/>
      <c r="D20" s="183"/>
      <c r="E20" s="183"/>
      <c r="F20" s="183"/>
      <c r="G20" s="183"/>
      <c r="H20" s="183"/>
    </row>
    <row r="21" spans="1:8" ht="31.2">
      <c r="A21" s="44">
        <v>1</v>
      </c>
      <c r="B21" s="43" t="s">
        <v>215</v>
      </c>
      <c r="C21" s="44" t="s">
        <v>214</v>
      </c>
      <c r="D21" s="44">
        <v>74</v>
      </c>
      <c r="E21" s="47">
        <v>74</v>
      </c>
      <c r="F21" s="47">
        <f>E21-D21</f>
        <v>0</v>
      </c>
      <c r="G21" s="47" t="s">
        <v>216</v>
      </c>
      <c r="H21" s="51"/>
    </row>
    <row r="22" spans="1:8" ht="34.200000000000003" customHeight="1">
      <c r="A22" s="44">
        <v>2</v>
      </c>
      <c r="B22" s="43" t="s">
        <v>228</v>
      </c>
      <c r="C22" s="44" t="s">
        <v>214</v>
      </c>
      <c r="D22" s="44">
        <v>47</v>
      </c>
      <c r="E22" s="47">
        <v>60</v>
      </c>
      <c r="F22" s="47">
        <f>E22-D22</f>
        <v>13</v>
      </c>
      <c r="G22" s="47" t="s">
        <v>216</v>
      </c>
      <c r="H22" s="8" t="s">
        <v>229</v>
      </c>
    </row>
    <row r="23" spans="1:8" ht="62.4">
      <c r="A23" s="44">
        <v>3</v>
      </c>
      <c r="B23" s="43" t="s">
        <v>230</v>
      </c>
      <c r="C23" s="44" t="s">
        <v>214</v>
      </c>
      <c r="D23" s="44">
        <v>96</v>
      </c>
      <c r="E23" s="47">
        <v>96</v>
      </c>
      <c r="F23" s="47" t="s">
        <v>216</v>
      </c>
      <c r="G23" s="47" t="s">
        <v>216</v>
      </c>
      <c r="H23" s="45"/>
    </row>
    <row r="24" spans="1:8" ht="31.2">
      <c r="A24" s="44">
        <v>4</v>
      </c>
      <c r="B24" s="43" t="s">
        <v>231</v>
      </c>
      <c r="C24" s="44" t="s">
        <v>214</v>
      </c>
      <c r="D24" s="44">
        <v>96</v>
      </c>
      <c r="E24" s="47">
        <v>98.3</v>
      </c>
      <c r="F24" s="47">
        <f>E24-D24</f>
        <v>2.2999999999999972</v>
      </c>
      <c r="G24" s="47" t="s">
        <v>216</v>
      </c>
      <c r="H24" s="93" t="s">
        <v>313</v>
      </c>
    </row>
    <row r="25" spans="1:8" ht="46.8">
      <c r="A25" s="44">
        <v>5</v>
      </c>
      <c r="B25" s="43" t="s">
        <v>233</v>
      </c>
      <c r="C25" s="44" t="s">
        <v>214</v>
      </c>
      <c r="D25" s="44">
        <v>100</v>
      </c>
      <c r="E25" s="47">
        <v>100</v>
      </c>
      <c r="F25" s="47">
        <v>0</v>
      </c>
      <c r="G25" s="47">
        <v>0</v>
      </c>
      <c r="H25" s="47"/>
    </row>
    <row r="26" spans="1:8" ht="15.6">
      <c r="A26" s="183" t="s">
        <v>234</v>
      </c>
      <c r="B26" s="183"/>
      <c r="C26" s="183"/>
      <c r="D26" s="183"/>
      <c r="E26" s="183"/>
      <c r="F26" s="183"/>
      <c r="G26" s="183"/>
      <c r="H26" s="183"/>
    </row>
    <row r="27" spans="1:8" ht="53.4" customHeight="1">
      <c r="A27" s="44">
        <v>1</v>
      </c>
      <c r="B27" s="52" t="s">
        <v>217</v>
      </c>
      <c r="C27" s="44" t="s">
        <v>214</v>
      </c>
      <c r="D27" s="45">
        <v>1.5</v>
      </c>
      <c r="E27" s="47">
        <v>1.6</v>
      </c>
      <c r="F27" s="47">
        <f>E27-D27</f>
        <v>0.10000000000000009</v>
      </c>
      <c r="G27" s="47" t="s">
        <v>216</v>
      </c>
      <c r="H27" s="184" t="s">
        <v>218</v>
      </c>
    </row>
    <row r="28" spans="1:8" ht="46.8">
      <c r="A28" s="44">
        <v>2</v>
      </c>
      <c r="B28" s="46" t="s">
        <v>235</v>
      </c>
      <c r="C28" s="44" t="s">
        <v>214</v>
      </c>
      <c r="D28" s="45">
        <v>52.5</v>
      </c>
      <c r="E28" s="53">
        <v>53</v>
      </c>
      <c r="F28" s="47">
        <f>E28-D28</f>
        <v>0.5</v>
      </c>
      <c r="G28" s="47" t="s">
        <v>216</v>
      </c>
      <c r="H28" s="185"/>
    </row>
    <row r="29" spans="1:8" ht="46.8">
      <c r="A29" s="44">
        <v>3</v>
      </c>
      <c r="B29" s="46" t="s">
        <v>219</v>
      </c>
      <c r="C29" s="44" t="s">
        <v>214</v>
      </c>
      <c r="D29" s="44">
        <v>65</v>
      </c>
      <c r="E29" s="47">
        <v>65</v>
      </c>
      <c r="F29" s="47">
        <v>0</v>
      </c>
      <c r="G29" s="47" t="s">
        <v>216</v>
      </c>
      <c r="H29" s="47"/>
    </row>
    <row r="30" spans="1:8" ht="46.8">
      <c r="A30" s="44">
        <v>4</v>
      </c>
      <c r="B30" s="46" t="s">
        <v>236</v>
      </c>
      <c r="C30" s="44" t="s">
        <v>214</v>
      </c>
      <c r="D30" s="44">
        <v>70</v>
      </c>
      <c r="E30" s="47">
        <v>70</v>
      </c>
      <c r="F30" s="47">
        <v>0</v>
      </c>
      <c r="G30" s="47" t="s">
        <v>216</v>
      </c>
      <c r="H30" s="47"/>
    </row>
    <row r="31" spans="1:8" ht="62.4">
      <c r="A31" s="44">
        <v>5</v>
      </c>
      <c r="B31" s="46" t="s">
        <v>237</v>
      </c>
      <c r="C31" s="44" t="s">
        <v>214</v>
      </c>
      <c r="D31" s="44">
        <v>84</v>
      </c>
      <c r="E31" s="53">
        <v>96</v>
      </c>
      <c r="F31" s="47">
        <f>E31-D31</f>
        <v>12</v>
      </c>
      <c r="G31" s="47" t="s">
        <v>216</v>
      </c>
      <c r="H31" s="45" t="s">
        <v>238</v>
      </c>
    </row>
    <row r="32" spans="1:8" ht="62.4">
      <c r="A32" s="44">
        <v>6</v>
      </c>
      <c r="B32" s="54" t="s">
        <v>239</v>
      </c>
      <c r="C32" s="45" t="s">
        <v>214</v>
      </c>
      <c r="D32" s="45">
        <v>100</v>
      </c>
      <c r="E32" s="47">
        <v>100</v>
      </c>
      <c r="F32" s="47">
        <v>0</v>
      </c>
      <c r="G32" s="47" t="s">
        <v>216</v>
      </c>
      <c r="H32" s="47"/>
    </row>
    <row r="33" spans="1:8" ht="31.2">
      <c r="A33" s="44">
        <v>7</v>
      </c>
      <c r="B33" s="48" t="s">
        <v>240</v>
      </c>
      <c r="C33" s="44" t="s">
        <v>214</v>
      </c>
      <c r="D33" s="44">
        <v>100</v>
      </c>
      <c r="E33" s="47">
        <v>100</v>
      </c>
      <c r="F33" s="47">
        <v>0</v>
      </c>
      <c r="G33" s="47" t="s">
        <v>216</v>
      </c>
      <c r="H33" s="47"/>
    </row>
    <row r="34" spans="1:8" ht="46.8">
      <c r="A34" s="44">
        <v>8</v>
      </c>
      <c r="B34" s="48" t="s">
        <v>241</v>
      </c>
      <c r="C34" s="44" t="s">
        <v>214</v>
      </c>
      <c r="D34" s="44">
        <v>25</v>
      </c>
      <c r="E34" s="47">
        <v>25</v>
      </c>
      <c r="F34" s="47">
        <v>0</v>
      </c>
      <c r="G34" s="47" t="s">
        <v>216</v>
      </c>
      <c r="H34" s="47"/>
    </row>
    <row r="35" spans="1:8" ht="46.8">
      <c r="A35" s="44">
        <v>9</v>
      </c>
      <c r="B35" s="48" t="s">
        <v>220</v>
      </c>
      <c r="C35" s="44" t="s">
        <v>214</v>
      </c>
      <c r="D35" s="44">
        <v>100</v>
      </c>
      <c r="E35" s="47">
        <v>100</v>
      </c>
      <c r="F35" s="47">
        <v>0</v>
      </c>
      <c r="G35" s="47" t="s">
        <v>216</v>
      </c>
      <c r="H35" s="47"/>
    </row>
    <row r="36" spans="1:8" ht="46.8">
      <c r="A36" s="44">
        <v>10</v>
      </c>
      <c r="B36" s="48" t="s">
        <v>242</v>
      </c>
      <c r="C36" s="44" t="s">
        <v>214</v>
      </c>
      <c r="D36" s="44">
        <v>50</v>
      </c>
      <c r="E36" s="47">
        <v>50</v>
      </c>
      <c r="F36" s="47">
        <v>0</v>
      </c>
      <c r="G36" s="47" t="s">
        <v>216</v>
      </c>
      <c r="H36" s="47"/>
    </row>
    <row r="37" spans="1:8" ht="15.6">
      <c r="A37" s="177" t="s">
        <v>243</v>
      </c>
      <c r="B37" s="177"/>
      <c r="C37" s="177"/>
      <c r="D37" s="177"/>
      <c r="E37" s="177"/>
      <c r="F37" s="177"/>
      <c r="G37" s="177"/>
      <c r="H37" s="177"/>
    </row>
    <row r="38" spans="1:8" ht="46.8">
      <c r="A38" s="55" t="s">
        <v>244</v>
      </c>
      <c r="B38" s="56" t="s">
        <v>219</v>
      </c>
      <c r="C38" s="44" t="s">
        <v>214</v>
      </c>
      <c r="D38" s="44">
        <v>65</v>
      </c>
      <c r="E38" s="44">
        <v>65</v>
      </c>
      <c r="F38" s="44">
        <v>0</v>
      </c>
      <c r="G38" s="44" t="s">
        <v>216</v>
      </c>
      <c r="H38" s="44"/>
    </row>
    <row r="39" spans="1:8" ht="46.8">
      <c r="A39" s="55" t="s">
        <v>245</v>
      </c>
      <c r="B39" s="56" t="s">
        <v>246</v>
      </c>
      <c r="C39" s="44" t="s">
        <v>214</v>
      </c>
      <c r="D39" s="44">
        <v>70</v>
      </c>
      <c r="E39" s="44">
        <v>70</v>
      </c>
      <c r="F39" s="44">
        <v>0</v>
      </c>
      <c r="G39" s="44" t="s">
        <v>216</v>
      </c>
      <c r="H39" s="44"/>
    </row>
    <row r="40" spans="1:8" ht="62.4">
      <c r="A40" s="55" t="s">
        <v>247</v>
      </c>
      <c r="B40" s="56" t="s">
        <v>237</v>
      </c>
      <c r="C40" s="44" t="s">
        <v>214</v>
      </c>
      <c r="D40" s="44">
        <v>82</v>
      </c>
      <c r="E40" s="44">
        <v>97</v>
      </c>
      <c r="F40" s="44">
        <f>E40-D40</f>
        <v>15</v>
      </c>
      <c r="G40" s="44" t="s">
        <v>216</v>
      </c>
      <c r="H40" s="45" t="s">
        <v>238</v>
      </c>
    </row>
    <row r="41" spans="1:8" ht="15.6">
      <c r="A41" s="188" t="s">
        <v>248</v>
      </c>
      <c r="B41" s="188"/>
      <c r="C41" s="188"/>
      <c r="D41" s="188"/>
      <c r="E41" s="188"/>
      <c r="F41" s="188"/>
      <c r="G41" s="188"/>
      <c r="H41" s="188"/>
    </row>
    <row r="42" spans="1:8" ht="54" customHeight="1">
      <c r="A42" s="55" t="s">
        <v>244</v>
      </c>
      <c r="B42" s="52" t="s">
        <v>217</v>
      </c>
      <c r="C42" s="44" t="s">
        <v>214</v>
      </c>
      <c r="D42" s="45">
        <v>1.5</v>
      </c>
      <c r="E42" s="45">
        <v>1.6</v>
      </c>
      <c r="F42" s="45">
        <f>E42-D42</f>
        <v>0.10000000000000009</v>
      </c>
      <c r="G42" s="45" t="s">
        <v>216</v>
      </c>
      <c r="H42" s="184" t="s">
        <v>218</v>
      </c>
    </row>
    <row r="43" spans="1:8" ht="46.8">
      <c r="A43" s="55" t="s">
        <v>245</v>
      </c>
      <c r="B43" s="46" t="s">
        <v>235</v>
      </c>
      <c r="C43" s="44" t="s">
        <v>214</v>
      </c>
      <c r="D43" s="45">
        <v>52.5</v>
      </c>
      <c r="E43" s="45">
        <v>53</v>
      </c>
      <c r="F43" s="45">
        <f>E43-D43</f>
        <v>0.5</v>
      </c>
      <c r="G43" s="45" t="s">
        <v>216</v>
      </c>
      <c r="H43" s="185"/>
    </row>
    <row r="44" spans="1:8" ht="15.6">
      <c r="A44" s="189" t="s">
        <v>249</v>
      </c>
      <c r="B44" s="189"/>
      <c r="C44" s="189"/>
      <c r="D44" s="189"/>
      <c r="E44" s="189"/>
      <c r="F44" s="189"/>
      <c r="G44" s="189"/>
      <c r="H44" s="189"/>
    </row>
    <row r="45" spans="1:8" ht="46.8">
      <c r="A45" s="49">
        <v>1</v>
      </c>
      <c r="B45" s="57" t="s">
        <v>250</v>
      </c>
      <c r="C45" s="58" t="s">
        <v>214</v>
      </c>
      <c r="D45" s="58">
        <v>72</v>
      </c>
      <c r="E45" s="38">
        <v>72</v>
      </c>
      <c r="F45" s="58">
        <v>0</v>
      </c>
      <c r="G45" s="58" t="s">
        <v>216</v>
      </c>
      <c r="H45" s="58"/>
    </row>
    <row r="46" spans="1:8" ht="78">
      <c r="A46" s="49">
        <v>2</v>
      </c>
      <c r="B46" s="59" t="s">
        <v>251</v>
      </c>
      <c r="C46" s="58" t="s">
        <v>214</v>
      </c>
      <c r="D46" s="58">
        <v>65</v>
      </c>
      <c r="E46" s="38">
        <v>65</v>
      </c>
      <c r="F46" s="58">
        <v>0</v>
      </c>
      <c r="G46" s="58" t="s">
        <v>216</v>
      </c>
      <c r="H46" s="58"/>
    </row>
    <row r="47" spans="1:8" ht="62.4">
      <c r="A47" s="49">
        <v>3</v>
      </c>
      <c r="B47" s="57" t="s">
        <v>252</v>
      </c>
      <c r="C47" s="58" t="s">
        <v>214</v>
      </c>
      <c r="D47" s="58">
        <v>97.4</v>
      </c>
      <c r="E47" s="60">
        <v>97.4</v>
      </c>
      <c r="F47" s="58">
        <v>0</v>
      </c>
      <c r="G47" s="58" t="s">
        <v>216</v>
      </c>
      <c r="H47" s="58"/>
    </row>
    <row r="48" spans="1:8" ht="109.2">
      <c r="A48" s="61">
        <v>4</v>
      </c>
      <c r="B48" s="59" t="s">
        <v>253</v>
      </c>
      <c r="C48" s="62" t="s">
        <v>214</v>
      </c>
      <c r="D48" s="62">
        <v>80</v>
      </c>
      <c r="E48" s="8">
        <v>80</v>
      </c>
      <c r="F48" s="62">
        <v>0</v>
      </c>
      <c r="G48" s="62" t="s">
        <v>216</v>
      </c>
      <c r="H48" s="58"/>
    </row>
    <row r="49" spans="1:9" ht="46.8">
      <c r="A49" s="61">
        <v>5</v>
      </c>
      <c r="B49" s="59" t="s">
        <v>254</v>
      </c>
      <c r="C49" s="62" t="s">
        <v>214</v>
      </c>
      <c r="D49" s="62">
        <v>54</v>
      </c>
      <c r="E49" s="8">
        <v>54</v>
      </c>
      <c r="F49" s="62">
        <v>0</v>
      </c>
      <c r="G49" s="62" t="s">
        <v>216</v>
      </c>
      <c r="H49" s="58"/>
    </row>
    <row r="50" spans="1:9" ht="51.75" customHeight="1">
      <c r="A50" s="61">
        <v>6</v>
      </c>
      <c r="B50" s="59" t="s">
        <v>255</v>
      </c>
      <c r="C50" s="62" t="s">
        <v>256</v>
      </c>
      <c r="D50" s="62">
        <v>2500</v>
      </c>
      <c r="E50" s="8">
        <v>2500</v>
      </c>
      <c r="F50" s="62">
        <v>0</v>
      </c>
      <c r="G50" s="62">
        <v>0</v>
      </c>
      <c r="H50" s="49"/>
    </row>
    <row r="51" spans="1:9" ht="15.6">
      <c r="A51" s="190" t="s">
        <v>257</v>
      </c>
      <c r="B51" s="190"/>
      <c r="C51" s="190"/>
      <c r="D51" s="190"/>
      <c r="E51" s="190"/>
      <c r="F51" s="190"/>
      <c r="G51" s="190"/>
      <c r="H51" s="190"/>
    </row>
    <row r="52" spans="1:9" ht="62.4">
      <c r="A52" s="61">
        <v>1</v>
      </c>
      <c r="B52" s="59" t="s">
        <v>258</v>
      </c>
      <c r="C52" s="62" t="s">
        <v>214</v>
      </c>
      <c r="D52" s="62">
        <v>10</v>
      </c>
      <c r="E52" s="62">
        <v>10</v>
      </c>
      <c r="F52" s="62">
        <v>0</v>
      </c>
      <c r="G52" s="62" t="s">
        <v>216</v>
      </c>
      <c r="H52" s="62"/>
    </row>
    <row r="53" spans="1:9" ht="125.25" customHeight="1">
      <c r="A53" s="61">
        <v>2</v>
      </c>
      <c r="B53" s="63" t="s">
        <v>259</v>
      </c>
      <c r="C53" s="62" t="s">
        <v>214</v>
      </c>
      <c r="D53" s="62">
        <v>70</v>
      </c>
      <c r="E53" s="62">
        <v>70</v>
      </c>
      <c r="F53" s="62">
        <v>0</v>
      </c>
      <c r="G53" s="62" t="s">
        <v>216</v>
      </c>
      <c r="H53" s="58"/>
    </row>
    <row r="54" spans="1:9" ht="78">
      <c r="A54" s="61">
        <v>3</v>
      </c>
      <c r="B54" s="59" t="s">
        <v>260</v>
      </c>
      <c r="C54" s="62" t="s">
        <v>214</v>
      </c>
      <c r="D54" s="62">
        <v>100</v>
      </c>
      <c r="E54" s="62">
        <v>100</v>
      </c>
      <c r="F54" s="62">
        <v>0</v>
      </c>
      <c r="G54" s="62" t="s">
        <v>216</v>
      </c>
      <c r="H54" s="62"/>
    </row>
    <row r="55" spans="1:9" ht="124.8">
      <c r="A55" s="61">
        <v>4</v>
      </c>
      <c r="B55" s="59" t="s">
        <v>261</v>
      </c>
      <c r="C55" s="62" t="s">
        <v>214</v>
      </c>
      <c r="D55" s="62">
        <v>100</v>
      </c>
      <c r="E55" s="62">
        <v>100</v>
      </c>
      <c r="F55" s="62">
        <v>0</v>
      </c>
      <c r="G55" s="62" t="s">
        <v>216</v>
      </c>
      <c r="H55" s="62"/>
    </row>
    <row r="56" spans="1:9" ht="65.25" customHeight="1">
      <c r="A56" s="61">
        <v>5</v>
      </c>
      <c r="B56" s="59" t="s">
        <v>262</v>
      </c>
      <c r="C56" s="62" t="s">
        <v>214</v>
      </c>
      <c r="D56" s="62">
        <v>50</v>
      </c>
      <c r="E56" s="62">
        <v>75</v>
      </c>
      <c r="F56" s="62">
        <v>25</v>
      </c>
      <c r="G56" s="62" t="s">
        <v>216</v>
      </c>
      <c r="H56" s="58" t="s">
        <v>232</v>
      </c>
    </row>
    <row r="57" spans="1:9" ht="63.75" customHeight="1">
      <c r="A57" s="61">
        <v>6</v>
      </c>
      <c r="B57" s="59" t="s">
        <v>263</v>
      </c>
      <c r="C57" s="62" t="s">
        <v>256</v>
      </c>
      <c r="D57" s="62">
        <v>180</v>
      </c>
      <c r="E57" s="62">
        <v>180</v>
      </c>
      <c r="F57" s="62">
        <v>0</v>
      </c>
      <c r="G57" s="62">
        <v>0</v>
      </c>
      <c r="H57" s="64"/>
    </row>
    <row r="58" spans="1:9" ht="15.6">
      <c r="A58" s="190" t="s">
        <v>264</v>
      </c>
      <c r="B58" s="190"/>
      <c r="C58" s="190"/>
      <c r="D58" s="190"/>
      <c r="E58" s="190"/>
      <c r="F58" s="190"/>
      <c r="G58" s="190"/>
      <c r="H58" s="190"/>
    </row>
    <row r="59" spans="1:9" ht="95.25" customHeight="1">
      <c r="A59" s="65">
        <v>1</v>
      </c>
      <c r="B59" s="66" t="s">
        <v>265</v>
      </c>
      <c r="C59" s="62" t="s">
        <v>214</v>
      </c>
      <c r="D59" s="62">
        <v>8</v>
      </c>
      <c r="E59" s="62">
        <v>8</v>
      </c>
      <c r="F59" s="61">
        <v>0</v>
      </c>
      <c r="G59" s="61" t="s">
        <v>216</v>
      </c>
      <c r="H59" s="49"/>
      <c r="I59" s="41"/>
    </row>
    <row r="60" spans="1:9" ht="15.6">
      <c r="A60" s="190" t="s">
        <v>266</v>
      </c>
      <c r="B60" s="190"/>
      <c r="C60" s="190"/>
      <c r="D60" s="190"/>
      <c r="E60" s="190"/>
      <c r="F60" s="190"/>
      <c r="G60" s="190"/>
      <c r="H60" s="190"/>
    </row>
    <row r="61" spans="1:9" ht="31.2">
      <c r="A61" s="61">
        <v>1</v>
      </c>
      <c r="B61" s="67" t="s">
        <v>267</v>
      </c>
      <c r="C61" s="61" t="s">
        <v>268</v>
      </c>
      <c r="D61" s="61">
        <v>4</v>
      </c>
      <c r="E61" s="61">
        <v>8</v>
      </c>
      <c r="F61" s="61">
        <v>4</v>
      </c>
      <c r="G61" s="61">
        <v>100</v>
      </c>
      <c r="H61" s="49" t="s">
        <v>225</v>
      </c>
    </row>
    <row r="62" spans="1:9" ht="31.2">
      <c r="A62" s="61">
        <v>2</v>
      </c>
      <c r="B62" s="67" t="s">
        <v>269</v>
      </c>
      <c r="C62" s="61" t="s">
        <v>214</v>
      </c>
      <c r="D62" s="61">
        <v>50</v>
      </c>
      <c r="E62" s="61">
        <v>50</v>
      </c>
      <c r="F62" s="61">
        <v>0</v>
      </c>
      <c r="G62" s="61" t="s">
        <v>216</v>
      </c>
      <c r="H62" s="61"/>
    </row>
    <row r="63" spans="1:9" ht="15.6">
      <c r="A63" s="186" t="s">
        <v>270</v>
      </c>
      <c r="B63" s="186"/>
      <c r="C63" s="186"/>
      <c r="D63" s="186"/>
      <c r="E63" s="186"/>
      <c r="F63" s="186"/>
      <c r="G63" s="186"/>
      <c r="H63" s="186"/>
    </row>
    <row r="64" spans="1:9" ht="46.8">
      <c r="A64" s="68">
        <v>1</v>
      </c>
      <c r="B64" s="69" t="s">
        <v>271</v>
      </c>
      <c r="C64" s="68" t="s">
        <v>214</v>
      </c>
      <c r="D64" s="47">
        <v>41</v>
      </c>
      <c r="E64" s="47">
        <v>41</v>
      </c>
      <c r="F64" s="47">
        <v>0</v>
      </c>
      <c r="G64" s="47" t="s">
        <v>216</v>
      </c>
      <c r="H64" s="47"/>
    </row>
    <row r="65" spans="1:8" ht="31.2">
      <c r="A65" s="68">
        <v>2</v>
      </c>
      <c r="B65" s="69" t="s">
        <v>226</v>
      </c>
      <c r="C65" s="68" t="s">
        <v>214</v>
      </c>
      <c r="D65" s="47">
        <v>60</v>
      </c>
      <c r="E65" s="47">
        <v>60</v>
      </c>
      <c r="F65" s="47">
        <v>0</v>
      </c>
      <c r="G65" s="47" t="s">
        <v>216</v>
      </c>
      <c r="H65" s="47"/>
    </row>
    <row r="66" spans="1:8" ht="46.8">
      <c r="A66" s="68">
        <v>3</v>
      </c>
      <c r="B66" s="69" t="s">
        <v>272</v>
      </c>
      <c r="C66" s="68" t="s">
        <v>214</v>
      </c>
      <c r="D66" s="47">
        <v>100</v>
      </c>
      <c r="E66" s="47">
        <v>100</v>
      </c>
      <c r="F66" s="47">
        <v>0</v>
      </c>
      <c r="G66" s="47" t="s">
        <v>216</v>
      </c>
      <c r="H66" s="47"/>
    </row>
    <row r="67" spans="1:8" ht="15.6">
      <c r="A67" s="187" t="s">
        <v>14</v>
      </c>
      <c r="B67" s="187"/>
      <c r="C67" s="187"/>
      <c r="D67" s="187"/>
      <c r="E67" s="187"/>
      <c r="F67" s="187"/>
      <c r="G67" s="187"/>
      <c r="H67" s="187"/>
    </row>
    <row r="68" spans="1:8" ht="62.4">
      <c r="A68" s="68">
        <v>1</v>
      </c>
      <c r="B68" s="43" t="s">
        <v>273</v>
      </c>
      <c r="C68" s="68" t="s">
        <v>214</v>
      </c>
      <c r="D68" s="68">
        <v>86</v>
      </c>
      <c r="E68" s="47">
        <v>86</v>
      </c>
      <c r="F68" s="47">
        <v>0</v>
      </c>
      <c r="G68" s="47" t="s">
        <v>216</v>
      </c>
      <c r="H68" s="47"/>
    </row>
    <row r="69" spans="1:8" ht="53.4" customHeight="1">
      <c r="A69" s="68">
        <v>2</v>
      </c>
      <c r="B69" s="70" t="s">
        <v>274</v>
      </c>
      <c r="C69" s="68" t="s">
        <v>214</v>
      </c>
      <c r="D69" s="68">
        <v>100</v>
      </c>
      <c r="E69" s="47">
        <v>98.7</v>
      </c>
      <c r="F69" s="47">
        <f>E69-D69</f>
        <v>-1.2999999999999972</v>
      </c>
      <c r="G69" s="47" t="s">
        <v>216</v>
      </c>
      <c r="H69" s="96" t="s">
        <v>314</v>
      </c>
    </row>
    <row r="71" spans="1:8" ht="28.2">
      <c r="B71" s="71" t="s">
        <v>275</v>
      </c>
      <c r="C71" s="72"/>
      <c r="D71" s="73" t="s">
        <v>276</v>
      </c>
    </row>
    <row r="72" spans="1:8" ht="15.6">
      <c r="B72" s="74"/>
      <c r="C72" s="74"/>
      <c r="D72" s="73"/>
    </row>
    <row r="73" spans="1:8" ht="15.6">
      <c r="B73" s="74"/>
      <c r="C73" s="74"/>
      <c r="D73" s="73"/>
    </row>
    <row r="74" spans="1:8" ht="15.6">
      <c r="B74" s="74" t="s">
        <v>277</v>
      </c>
      <c r="C74" s="75"/>
      <c r="D74" s="73" t="s">
        <v>278</v>
      </c>
    </row>
    <row r="75" spans="1:8" ht="15.6">
      <c r="B75" s="74"/>
      <c r="C75" s="76"/>
      <c r="D75" s="73"/>
    </row>
    <row r="76" spans="1:8" ht="15.6">
      <c r="B76" s="77"/>
      <c r="C76" s="76"/>
      <c r="D76" s="73"/>
    </row>
    <row r="77" spans="1:8">
      <c r="B77" s="77" t="s">
        <v>279</v>
      </c>
    </row>
  </sheetData>
  <mergeCells count="24">
    <mergeCell ref="A63:H63"/>
    <mergeCell ref="A67:H67"/>
    <mergeCell ref="A41:H41"/>
    <mergeCell ref="H42:H43"/>
    <mergeCell ref="A44:H44"/>
    <mergeCell ref="A51:H51"/>
    <mergeCell ref="A58:H58"/>
    <mergeCell ref="A60:H60"/>
    <mergeCell ref="A37:H37"/>
    <mergeCell ref="A3:H3"/>
    <mergeCell ref="A4:H4"/>
    <mergeCell ref="A5:H5"/>
    <mergeCell ref="A6:H6"/>
    <mergeCell ref="A8:A9"/>
    <mergeCell ref="B8:B9"/>
    <mergeCell ref="C8:C9"/>
    <mergeCell ref="D8:D9"/>
    <mergeCell ref="E8:E9"/>
    <mergeCell ref="F8:G8"/>
    <mergeCell ref="H8:H9"/>
    <mergeCell ref="A11:H11"/>
    <mergeCell ref="A20:H20"/>
    <mergeCell ref="A26:H26"/>
    <mergeCell ref="H27:H28"/>
  </mergeCells>
  <pageMargins left="0.19685039370078741" right="0.15748031496062992" top="0.23622047244094491" bottom="0.15748031496062992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ТАБ.2</vt:lpstr>
      <vt:lpstr>ТАБ,1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2020-02-28T03:04:30Z</dcterms:modified>
</cp:coreProperties>
</file>